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5435" windowHeight="8130" activeTab="1"/>
  </bookViews>
  <sheets>
    <sheet name="Лист1" sheetId="1" r:id="rId1"/>
    <sheet name="Лист2" sheetId="2" r:id="rId2"/>
  </sheets>
  <definedNames>
    <definedName name="_xlnm._FilterDatabase" localSheetId="1" hidden="1">'Лист2'!$A$5:$G$267</definedName>
    <definedName name="_xlnm.Print_Area" localSheetId="0">'Лист1'!$A$1:$E$82</definedName>
    <definedName name="_xlnm.Print_Area" localSheetId="1">'Лист2'!$A$1:$E$271</definedName>
  </definedNames>
  <calcPr fullCalcOnLoad="1"/>
</workbook>
</file>

<file path=xl/sharedStrings.xml><?xml version="1.0" encoding="utf-8"?>
<sst xmlns="http://schemas.openxmlformats.org/spreadsheetml/2006/main" count="1323" uniqueCount="405">
  <si>
    <t xml:space="preserve">Наименование расходов </t>
  </si>
  <si>
    <t>ЦСР</t>
  </si>
  <si>
    <t>ВР</t>
  </si>
  <si>
    <t>0020100</t>
  </si>
  <si>
    <t>0020400</t>
  </si>
  <si>
    <t>0900200</t>
  </si>
  <si>
    <t>7950002</t>
  </si>
  <si>
    <t>Мероприятия по обеспечению мобилизационной готовности экономики</t>
  </si>
  <si>
    <t>Отдельные мероприятия в области автомобильного транспорта</t>
  </si>
  <si>
    <t>3380000</t>
  </si>
  <si>
    <t>7950080</t>
  </si>
  <si>
    <t>8500300</t>
  </si>
  <si>
    <t>7950009</t>
  </si>
  <si>
    <t>Уличное освещение</t>
  </si>
  <si>
    <t>6000100</t>
  </si>
  <si>
    <t>Озеленение</t>
  </si>
  <si>
    <t>Организация и содержания мест захоронения</t>
  </si>
  <si>
    <t>7950014</t>
  </si>
  <si>
    <t>7950021</t>
  </si>
  <si>
    <t>7950023</t>
  </si>
  <si>
    <t>4520000</t>
  </si>
  <si>
    <t>4529900</t>
  </si>
  <si>
    <t>7950030</t>
  </si>
  <si>
    <t>7950040</t>
  </si>
  <si>
    <t>3029900</t>
  </si>
  <si>
    <t>7950106</t>
  </si>
  <si>
    <t>7950114</t>
  </si>
  <si>
    <t>7950118</t>
  </si>
  <si>
    <t>Процентные платежи по муниципальному долгу</t>
  </si>
  <si>
    <t>4419901</t>
  </si>
  <si>
    <t>4429901</t>
  </si>
  <si>
    <t>4539901</t>
  </si>
  <si>
    <t>6009901</t>
  </si>
  <si>
    <t>0029500</t>
  </si>
  <si>
    <t>0929901</t>
  </si>
  <si>
    <t>7950121</t>
  </si>
  <si>
    <t>Строительство объектов социального и производственного комплексов, в том числе объектов общегражданского назначения, жилья, инфраструктуры</t>
  </si>
  <si>
    <t>7950126</t>
  </si>
  <si>
    <t>0939900</t>
  </si>
  <si>
    <t>Мероприятия в области жилищного хозяйства</t>
  </si>
  <si>
    <t>4910101</t>
  </si>
  <si>
    <t>7950130</t>
  </si>
  <si>
    <t>4409900</t>
  </si>
  <si>
    <t>4409921</t>
  </si>
  <si>
    <t>7950000</t>
  </si>
  <si>
    <t>51 1 0019</t>
  </si>
  <si>
    <t>51 3 2059</t>
  </si>
  <si>
    <t>Мероприятия по пожарной безопасности</t>
  </si>
  <si>
    <t>62 4 1059</t>
  </si>
  <si>
    <t>Энергосбережение и повышение энергетической эффективности</t>
  </si>
  <si>
    <t>Расходы на обеспечение функций органов местного самоуправления</t>
  </si>
  <si>
    <t>51 0 0000</t>
  </si>
  <si>
    <t>51 1 0000</t>
  </si>
  <si>
    <t>Осуществление отдельных полномочий Краснодарского края</t>
  </si>
  <si>
    <t xml:space="preserve">Образование и организация деятельности административных комиссий </t>
  </si>
  <si>
    <t>Обеспечение деятельности контрольно-счетной палаты</t>
  </si>
  <si>
    <t>Финансовое обеспечение непредвиденных расходов</t>
  </si>
  <si>
    <t>51 3 0000</t>
  </si>
  <si>
    <t>Обеспечение деятельности администрации Кропоткинского городского поселения Кавказского района</t>
  </si>
  <si>
    <t>Обеспечение функционирования администрации Кропоткинского городского поселения Кавказского района</t>
  </si>
  <si>
    <t>Обеспечение деятельности высшего органа исполнительной власти Кропоткинского городского поселения Кавказского района</t>
  </si>
  <si>
    <t>Высшее должностное лицо Кропоткинского городского поселения Кавказского района</t>
  </si>
  <si>
    <t>Обеспечение деятельности Совета Кропоткинского городского поселения Кавказского района</t>
  </si>
  <si>
    <t>Осуществление переданных полномочий контрольно-счетного органа Кропоткинского городского поселения Кавказского района</t>
  </si>
  <si>
    <t>Резервный фонд администрации Кропоткинского городского поселения Кавказского района</t>
  </si>
  <si>
    <t>52 1 2000</t>
  </si>
  <si>
    <t>Управление имуществом Кропоткинского городского поселения Кавказского района</t>
  </si>
  <si>
    <t>Мероприятия в рамках управления имуществом Кропоткинского городского поселения Кавказского района</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</si>
  <si>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</si>
  <si>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Обеспечение хозяйственного обслуживания</t>
  </si>
  <si>
    <t>Расходы на обеспечение деятельности (оказание услуг) муниципальных учреждений</t>
  </si>
  <si>
    <t>Экономическое развитие и инновационная экономика</t>
  </si>
  <si>
    <t>Транспортное обслуживание населения</t>
  </si>
  <si>
    <t>Мероприятия в области строительства, архитектуры и градостроительства</t>
  </si>
  <si>
    <t>Организация общественных работ</t>
  </si>
  <si>
    <t>Управление муниципальными финансами</t>
  </si>
  <si>
    <t>Управление муниципальным долгом и муниципальными финансовыми активами Кропоткинского городского поселения Кавказского района</t>
  </si>
  <si>
    <t>76 3 0000</t>
  </si>
  <si>
    <t>Реализация мероприятий в области культуры</t>
  </si>
  <si>
    <t>100</t>
  </si>
  <si>
    <t>200</t>
  </si>
  <si>
    <t>800</t>
  </si>
  <si>
    <t>500</t>
  </si>
  <si>
    <t>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</si>
  <si>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</si>
  <si>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</si>
  <si>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</si>
  <si>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Иные бюджетные ассигнования</t>
  </si>
  <si>
    <t>Контрольно-счетная палата Кропоткинского городского поселения Кавказского района</t>
  </si>
  <si>
    <t>Прочие обязательства Кропоткинского городского поселения Кавказского района</t>
  </si>
  <si>
    <t>600</t>
  </si>
  <si>
    <t>400</t>
  </si>
  <si>
    <t>700</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</si>
  <si>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</si>
  <si>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</si>
  <si>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Депутаты Совета Кропоткинского городского поселения Кавказского района</t>
  </si>
  <si>
    <t>Мероприятия по противодействию коррупции в Кропоткинском городском поселении Кавказского района</t>
  </si>
  <si>
    <t>Проведение мероприятий по развитию  казачества на территории Кропоткинского городского поселения Кавказского района</t>
  </si>
  <si>
    <t>Содержание и обслуживание казны Кропоткинского городского поселения Кавказского района</t>
  </si>
  <si>
    <t>Мероприятия по повышению безопасности дорожного движения</t>
  </si>
  <si>
    <t>Повышение безопасности дорожного движения</t>
  </si>
  <si>
    <t>Мероприятия в области архитектуры</t>
  </si>
  <si>
    <t>Осуществление поддержки и развития малого и среднего предпринимательства (возмещение (субсидирование) части затрат субъектов малого предпринимательства на ранней стадии их деятельности)</t>
  </si>
  <si>
    <t>Формирование и продвижение экономически привлекательного образа Кропоткинского городского поселения Кавказского района</t>
  </si>
  <si>
    <t>Выполнение работ по наказам избирателей Совета Кропоткинского городского поселения Кавказского района</t>
  </si>
  <si>
    <t>Мероприятия по организации временного трудоустройства несовершеннолетних граждан в возрасте от 14 до 18 лет в свободное от учебы время и в период летних каникул</t>
  </si>
  <si>
    <t>Мероприятия по обеспечению деятельности учреждений в сфере молодежной политики</t>
  </si>
  <si>
    <t>Осуществление части полномочий, переданных Кропоткинским городским поселением Кавказского района на комплектование библиотечных фондов</t>
  </si>
  <si>
    <t>Организация досуга населения</t>
  </si>
  <si>
    <t>Организация культурного досуга путем проведения кинообслуживания населения</t>
  </si>
  <si>
    <t>Культурно–просветительская деятельность и сохранность культурных ценностей</t>
  </si>
  <si>
    <t>Доплаты к пенсии</t>
  </si>
  <si>
    <t>Мероприятия по поддержке социально ориентированных некомерческих организаций</t>
  </si>
  <si>
    <t>Мероприятия в области физической культуры и спорта</t>
  </si>
  <si>
    <t xml:space="preserve">ИТОГО РАСХОДОВ </t>
  </si>
  <si>
    <t xml:space="preserve">Капитальный ремонт общего имущества собственников помещений в многоквартирных домах, находящихся в муниципальной собственности </t>
  </si>
  <si>
    <t>Взносы на капитальный ремонт общего имущества собственников помещений в многоквартирных домах, находящихся в муниципальной собственности в целях формирования "Фонда капитального ремонта многоквартирных домов"</t>
  </si>
  <si>
    <t>01 1 00 00000</t>
  </si>
  <si>
    <t>01 0 00 00000</t>
  </si>
  <si>
    <t>01 2 00 00000</t>
  </si>
  <si>
    <t>01 2 01 00000</t>
  </si>
  <si>
    <t>01 3 00 00000</t>
  </si>
  <si>
    <t>01 3 01 00000</t>
  </si>
  <si>
    <t>01 1 01 00000</t>
  </si>
  <si>
    <t>01 1 01 10100</t>
  </si>
  <si>
    <t>01 1 02 20030</t>
  </si>
  <si>
    <t>01 3 01 09160</t>
  </si>
  <si>
    <t>01 4 00 00000</t>
  </si>
  <si>
    <t>01 4 01 00000</t>
  </si>
  <si>
    <t>01 4 01 10470</t>
  </si>
  <si>
    <t>Реализация мероприятий по совершенствованию противопожарной защиты муниципальных учреждений Кропоткинского городского поселения Кавказского района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</si>
  <si>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01 2 01 10280</t>
  </si>
  <si>
    <t>01 1 03 00000</t>
  </si>
  <si>
    <t>01 1 03 10460</t>
  </si>
  <si>
    <t>01 1 04 00000</t>
  </si>
  <si>
    <t>77 0 00 00000</t>
  </si>
  <si>
    <t>77 3 00 00000</t>
  </si>
  <si>
    <t>77 3 00 10260</t>
  </si>
  <si>
    <t>70 0 00 00000</t>
  </si>
  <si>
    <t>70 1 00 00000</t>
  </si>
  <si>
    <t>70 1 00 00190</t>
  </si>
  <si>
    <t>71 0 00 00000</t>
  </si>
  <si>
    <t>71 2 00 00000</t>
  </si>
  <si>
    <t>71 2 00 00190</t>
  </si>
  <si>
    <t>72 0 00 00000</t>
  </si>
  <si>
    <t>72 1 00 00000</t>
  </si>
  <si>
    <t>72 1 00 00190</t>
  </si>
  <si>
    <t>72 2 00 00000</t>
  </si>
  <si>
    <t>72 2 00 60190</t>
  </si>
  <si>
    <t>76 0 00 00000</t>
  </si>
  <si>
    <t>76 2 00 00000</t>
  </si>
  <si>
    <t>76 2 00 20020</t>
  </si>
  <si>
    <t>72 3 00 00000</t>
  </si>
  <si>
    <t>72 3 00 20590</t>
  </si>
  <si>
    <t>72 5 00 00000</t>
  </si>
  <si>
    <t>72 5 00 00590</t>
  </si>
  <si>
    <t>73 0 00 00000</t>
  </si>
  <si>
    <t>73 2 00 00000</t>
  </si>
  <si>
    <t>73 2 00 10010</t>
  </si>
  <si>
    <t>73 2 00 10020</t>
  </si>
  <si>
    <t>Реализация иных функций органов местного самоуправления</t>
  </si>
  <si>
    <t>Иные непрограммные расходы</t>
  </si>
  <si>
    <t>99 0 00 00000</t>
  </si>
  <si>
    <t>99 9 00 00000</t>
  </si>
  <si>
    <t>99 9 00 10240</t>
  </si>
  <si>
    <t>02 1 04 00000</t>
  </si>
  <si>
    <t>02 1 04 10300</t>
  </si>
  <si>
    <t>02 1 01 00000</t>
  </si>
  <si>
    <t>02 1 01 10110</t>
  </si>
  <si>
    <t>02 1 02 00000</t>
  </si>
  <si>
    <t>02 1 02 00590</t>
  </si>
  <si>
    <t>Развитие кредитно-финансовых механизмов поддержки субъектов малого и среднего предпринимательства</t>
  </si>
  <si>
    <t>07 1 01 00000</t>
  </si>
  <si>
    <t>07 1 01 11450</t>
  </si>
  <si>
    <t>Разработка комплекса мероприятий, направленных на создание и продвижение инвестиционно-привлекательного образа муниципального образования</t>
  </si>
  <si>
    <t>07 2 01 00000</t>
  </si>
  <si>
    <t>07 2 01 10790</t>
  </si>
  <si>
    <t>02 1 00 00000</t>
  </si>
  <si>
    <t>03 0 00 00000</t>
  </si>
  <si>
    <t>03 1 00 00000</t>
  </si>
  <si>
    <t>03 1 01 00000</t>
  </si>
  <si>
    <t>02 0 00 00000</t>
  </si>
  <si>
    <t>04 1 00 00000</t>
  </si>
  <si>
    <t>04 0 00 00000</t>
  </si>
  <si>
    <t>05 0 00 00000</t>
  </si>
  <si>
    <t>05 1 00 00000</t>
  </si>
  <si>
    <t>05 1 01 00000</t>
  </si>
  <si>
    <t>04 1 01 00000</t>
  </si>
  <si>
    <t>05 1 01 00590</t>
  </si>
  <si>
    <t>06 0 00 00000</t>
  </si>
  <si>
    <t>06 1 01 00590</t>
  </si>
  <si>
    <t>06 1 01 09910</t>
  </si>
  <si>
    <t>06 1 01 11430</t>
  </si>
  <si>
    <t>06 1 01 20050</t>
  </si>
  <si>
    <t>06 1 02 00000</t>
  </si>
  <si>
    <t>06 1 02 00590</t>
  </si>
  <si>
    <t>06 1 02 11430</t>
  </si>
  <si>
    <t>06 1 03 00000</t>
  </si>
  <si>
    <t>06 1 03 00590</t>
  </si>
  <si>
    <t>06 1 03 11430</t>
  </si>
  <si>
    <t>06 1 04 00000</t>
  </si>
  <si>
    <t>06 1 04 00590</t>
  </si>
  <si>
    <t>06 1 05 00000</t>
  </si>
  <si>
    <t>06 1 05 00590</t>
  </si>
  <si>
    <t>06 1 06 00000</t>
  </si>
  <si>
    <t>06 1 06 00590</t>
  </si>
  <si>
    <t>07 2 00 00000</t>
  </si>
  <si>
    <t>07 0 00 00000</t>
  </si>
  <si>
    <t>07 1 00 00000</t>
  </si>
  <si>
    <t>75 0 00 00000</t>
  </si>
  <si>
    <t>75 2 00 00000</t>
  </si>
  <si>
    <t>75 2 00 10150</t>
  </si>
  <si>
    <t>10 1 00 00000</t>
  </si>
  <si>
    <t>10 1 01 00000</t>
  </si>
  <si>
    <t>10 1 02 00000</t>
  </si>
  <si>
    <t>10 1 01 10440</t>
  </si>
  <si>
    <t>10 1 02 00590</t>
  </si>
  <si>
    <t>10 0 00 00000</t>
  </si>
  <si>
    <t>09 0 00 00000</t>
  </si>
  <si>
    <t>09 1 00 00000</t>
  </si>
  <si>
    <t>09 1 01 00000</t>
  </si>
  <si>
    <t>09 1 01 10450</t>
  </si>
  <si>
    <t>08 0 00 00000</t>
  </si>
  <si>
    <t>08 1 00 00000</t>
  </si>
  <si>
    <t>08 1 01 00000</t>
  </si>
  <si>
    <t>08 1 01 10080</t>
  </si>
  <si>
    <t>08 1 02 00000</t>
  </si>
  <si>
    <t>08 1 02 40010</t>
  </si>
  <si>
    <t>Проведение мероприятий, направленых на предупреждение коррупционных правонарушений и обеспечение ответственности за коррупционные правонарушения в случаях, предусмотренных законодательством Российской Федерации и нормативно-правовыми актами администрации Кропоткинского городского поселения Кавкасзкого района</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</si>
  <si>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Кропоткинском городском поселении Кавказского района</t>
  </si>
  <si>
    <t>06 1 00 0000</t>
  </si>
  <si>
    <t>06 1 01 0000</t>
  </si>
  <si>
    <t xml:space="preserve"> Подпрограмма "Обеспечение жильем молодых семей" </t>
  </si>
  <si>
    <t>02 2 00 00000</t>
  </si>
  <si>
    <t>02 2 01 00000</t>
  </si>
  <si>
    <t>Проведение мероприятий, направленных на улучшение жилищных условий и качества жизни молодых семей</t>
  </si>
  <si>
    <t>05 1 02 00000</t>
  </si>
  <si>
    <t>05 1 02 09640</t>
  </si>
  <si>
    <t>Мероприятия по профилактике правонарушений и охране общественного порядка</t>
  </si>
  <si>
    <t>Профилактика правонарушений, охрана общественного порядка, борьба с преступностью на территории Кропоткинского городского поселения Кавказского района</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</si>
  <si>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</si>
  <si>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</si>
  <si>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Мероприятия подпрограммы "Обеспечение жильем молодых семей" федеральной целевой программы "Жилище" на 2015-2020 годы</t>
  </si>
  <si>
    <t xml:space="preserve">ПРИЛОЖЕНИЕ № 7     </t>
  </si>
  <si>
    <t>УТВЕРЖДЕНО</t>
  </si>
  <si>
    <t>06 1 03 09030</t>
  </si>
  <si>
    <t>Приобретение недвижимого имущества в казну Кропоткинского городского поселения Кавказского района</t>
  </si>
  <si>
    <t>04 1 01 10290</t>
  </si>
  <si>
    <t>04 1 02 00000</t>
  </si>
  <si>
    <t>04 1 02 10310</t>
  </si>
  <si>
    <t>04 1 03 00000</t>
  </si>
  <si>
    <t>04 1 03 10320</t>
  </si>
  <si>
    <t>04 1 04 00000</t>
  </si>
  <si>
    <t>04 1 04 10400</t>
  </si>
  <si>
    <t>04 1 06 00000</t>
  </si>
  <si>
    <t>04 1 06 10210</t>
  </si>
  <si>
    <t>Организация сбора, вывоза, утилизации бытовых отходов</t>
  </si>
  <si>
    <t>Мероприятия по благоустройству поселения</t>
  </si>
  <si>
    <t>04 1 05 00000</t>
  </si>
  <si>
    <t>04 1 05 10410</t>
  </si>
  <si>
    <t>04 1 07 00000</t>
  </si>
  <si>
    <t>Утилизация биологических отходов</t>
  </si>
  <si>
    <t>04 1 07 10420</t>
  </si>
  <si>
    <t>04 1 08 00000</t>
  </si>
  <si>
    <t>04 1 08 00590</t>
  </si>
  <si>
    <t>Обеспечение деятельности муниципального бюджетного учреждения "Учреждение благоустройства "Феникс" Кропоткинского городского поселения Кавказского района на период 2018-2020 годы</t>
  </si>
  <si>
    <t>Муниципальная программа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</si>
  <si>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 xml:space="preserve">Распределение бюджетных ассигнований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2018 год
</t>
  </si>
  <si>
    <t>2018 год</t>
  </si>
  <si>
    <t>Основные мероприятия муниципальной программы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</si>
  <si>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03 1 02 00000</t>
  </si>
  <si>
    <t xml:space="preserve">03 1 03 00000 </t>
  </si>
  <si>
    <t>03 1 04 00000</t>
  </si>
  <si>
    <t>03 1 02 10760</t>
  </si>
  <si>
    <t>03 1 03 10750</t>
  </si>
  <si>
    <t>03 1 04 10540</t>
  </si>
  <si>
    <t>Муниципальная программа Кропоткинского городского поселения Кавказского района "Молодежь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</si>
  <si>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"Молодежь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</si>
  <si>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</si>
  <si>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</si>
  <si>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культуры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</si>
  <si>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культуры Кропоткинского городского поселения Кавказского района" на 2018-2020 годы</t>
  </si>
  <si>
    <t>Организация культурного досуга</t>
  </si>
  <si>
    <t>Библиотечное обслуживание населения</t>
  </si>
  <si>
    <t>Обеспечение организации и осуществления бухгалтерского учета</t>
  </si>
  <si>
    <t>Муниципальная программа Кропоткинского городского поселения Кавказского района "Экономическое развитие Кропоткинского городского поселения на 2018-2020 годы"</t>
  </si>
  <si>
    <t>Подпрограмма "Поддержка и развитие малого и среднего предпринимательства в Кропоткинском городском поселении Кавказского района на 2018-2020 годы"</t>
  </si>
  <si>
    <t>Подпрограмма "Инвестиционное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</si>
  <si>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</si>
  <si>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Оказание финансовой поддержки некоммерческим организациям</t>
  </si>
  <si>
    <t>Основные мероприятия муниципальной программы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</si>
  <si>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</si>
  <si>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</si>
  <si>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</si>
  <si>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</si>
  <si>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 xml:space="preserve">Организация информационного обеспечения населения в эфире муниципального автономного учреждения Кропоткинского городского поселения Кавказского район "Муниципальная телерадиокомпания "Кропоткин" </t>
  </si>
  <si>
    <t>12 0 00 00000</t>
  </si>
  <si>
    <t>12 1 00 00000</t>
  </si>
  <si>
    <t>Мероприятия направленные на создание благоприятных условий проживания населения и повышение уровня благоустройства территорий Кропоткинского городского поселения Кавказского района</t>
  </si>
  <si>
    <t>12 1 01 00000</t>
  </si>
  <si>
    <t xml:space="preserve">Организация мероприятий по благоустройству </t>
  </si>
  <si>
    <t>Муниципальная программа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</si>
  <si>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Подпрограмма "Укрепление пожарной безопасности на территории Кропоткинского городского поселения Кавказского района на 2018-2020 годы"</t>
  </si>
  <si>
    <t>Подпрограмма "Противодействие коррупции на территории Кропоткинского городского поселения Кавказского района на 2018-2020 годы"</t>
  </si>
  <si>
    <t>Подпрограмма "Развитие и поддержка казачества на территории Кропоткинского городского поселения Кавказского района на 2018-2020 годы"</t>
  </si>
  <si>
    <t>Профилактика терроризма и экстремизма на территории Кропоткинского городского поселения Кавказского района</t>
  </si>
  <si>
    <t>01 1 02 00000</t>
  </si>
  <si>
    <t>99 9 00 10090</t>
  </si>
  <si>
    <t>Основные мероприятия муниципальной программы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</si>
  <si>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</si>
  <si>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</si>
  <si>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Обеспечение деятельности учреждения архитектуры и градостроительства</t>
  </si>
  <si>
    <t>02 1 03 00000</t>
  </si>
  <si>
    <t>01 1 04 09560</t>
  </si>
  <si>
    <t xml:space="preserve">Мероприятия по профилактике терроризма и экстремизма </t>
  </si>
  <si>
    <t>Мероприятия по осуществлению полномочий, переданных Кропоткинским городским поселением Кавказского района на содержание аварийно-спасательного отряда</t>
  </si>
  <si>
    <t xml:space="preserve">Мероприятия по предупреждению и ликвидации чрезвычайных ситуаций, стихийных бедствий и их последствий </t>
  </si>
  <si>
    <t>Предупреждение и ликвидация чрезвычайных ситуаций, стихийных бедствий и их последствий на территории Кропоткинского городского поселения Кавказского района</t>
  </si>
  <si>
    <t>Строительство объектов социального и производственного комплексов</t>
  </si>
  <si>
    <t>02 1 05 00000</t>
  </si>
  <si>
    <t>02 1 05 10120</t>
  </si>
  <si>
    <t>03 1 01 10770</t>
  </si>
  <si>
    <t>Ремонт жилья находящегося в муниципальной собственности на территории Кропоткинского городского поселения Кавказского района</t>
  </si>
  <si>
    <t xml:space="preserve">Модернизация систем водоснабжения и водоотведения </t>
  </si>
  <si>
    <t xml:space="preserve">Модернизация и ремонт объектов теплоснабжения </t>
  </si>
  <si>
    <t>Мероприятия по модернизации систем теплоснабжения</t>
  </si>
  <si>
    <t xml:space="preserve">Организация наружного освещения Кропоткинского городского поселения Кавказского района </t>
  </si>
  <si>
    <t xml:space="preserve">Озеленение и уход за зелеными насаждениями на территории Кропоткинского городского поселения Кавказского района </t>
  </si>
  <si>
    <t xml:space="preserve">Организация и содержание мест захоронения на территории Кропоткинского городского поселения Кавказского района </t>
  </si>
  <si>
    <t xml:space="preserve">Прочие мероприятия по улучшению состояния территории Кропоткинского городского поселения Кавказского района </t>
  </si>
  <si>
    <t xml:space="preserve">Организация сбора, вывоза, утилизации бытовых отходов на территории Кропоткинского городского поселения Кавказского района </t>
  </si>
  <si>
    <t>Наказы избирателей на территории Кропоткинского городского поселения Кавказского района</t>
  </si>
  <si>
    <t>Развитие физической культуры и спорта на территории Кропоткинского городского поселения Кавказского района</t>
  </si>
  <si>
    <t>Обеспечение информирования  граждан о деятельности органов местного самоуправления и социально-политических событиях в Кропоткинском городском поселении Кавказский район</t>
  </si>
  <si>
    <t>Организация информационного обеспечения населения в средствах  печати и в сетевых изданиях</t>
  </si>
  <si>
    <t>Основные мероприятия муниципальной программы Кропоткинского городского поселения Кавказского района "Формирование современной городской среды на 2018-2022 годы"</t>
  </si>
  <si>
    <t>Муниципальная программа Кропоткинского городского поселения Кавказского района "Формирование современной городской среды на 2018-2022 годы"</t>
  </si>
  <si>
    <t>Обеспечение деятельности аварийно-спасательного отряда</t>
  </si>
  <si>
    <t>Осуществление муниципальными учреждениями капитального ремонта</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</si>
  <si>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</si>
  <si>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06 1 04 09020</t>
  </si>
  <si>
    <t>Осуществление отдельных полномочий Российской Федерации</t>
  </si>
  <si>
    <t>Осуществление первичного воинского учета  на территориях, где отсутствуют военные комиссариаты</t>
  </si>
  <si>
    <t>72 6 00 00000</t>
  </si>
  <si>
    <t>72 6 00 51180</t>
  </si>
  <si>
    <t>Организация мероприятий по утилизации и уничтожению биологических отходов Кропоткинского городского поселения Кавказского района</t>
  </si>
  <si>
    <t>Е.А.Василюхина</t>
  </si>
  <si>
    <t>Решение Совета  Кропоткинского городского поселения Кавказского района от 20.04.2017 года № 433 "О пенсии за выслугу лет лицам, замещавшим муниципальные должности и должности муниципальной службы администрации Кропоткинского городского поселения Кавказского района"</t>
  </si>
  <si>
    <t>Начальник финансового отдела администрации Кропоткинского                                                    городского поселения Кавказского района</t>
  </si>
  <si>
    <t>12 1 01 L5550</t>
  </si>
  <si>
    <t>Капитальный ремонту дорог</t>
  </si>
  <si>
    <t>Капитальный ремонт и ремонт автомобильных дорог общего пользования местного значения</t>
  </si>
  <si>
    <t>02 1 03 S2440</t>
  </si>
  <si>
    <t>02 2 01 L0200</t>
  </si>
  <si>
    <t>06 1 01 S0120</t>
  </si>
  <si>
    <t>06 1 02 S0120</t>
  </si>
  <si>
    <t>06 1 03 S0120</t>
  </si>
  <si>
    <t>06 1 04 S0120</t>
  </si>
  <si>
    <t>06 1 05 S0120</t>
  </si>
  <si>
    <t>Мероприятия по модернизации систем водоснабжения и водоотведения</t>
  </si>
  <si>
    <t>к решению Совета Кропоткинского городского поселения Кавказского  района</t>
  </si>
  <si>
    <t>от ___________________  № ___________</t>
  </si>
  <si>
    <t>решением Совета Кропоткинского городского поселения                           Кавказского района                                         от  16.11.2017 года № 29</t>
  </si>
  <si>
    <t>06 1 04 11430</t>
  </si>
  <si>
    <t>01 1 05 20010</t>
  </si>
  <si>
    <t>01 1 05 00000</t>
  </si>
  <si>
    <t>Мероприятия по осуществлению части полномочий, переданных Кропоткинским городским поселением Кавказского района на предупреждение и ликвидацию последствий чрезвычайных ситуаций в границах поселения</t>
  </si>
  <si>
    <t>Создание и поддержание в постоянной готовности муниципальных систем оповещения и информирования населения о чрезвычайных ситуациях</t>
  </si>
  <si>
    <t>ПРИЛОЖЕНИЕ № 3</t>
  </si>
  <si>
    <t>Мероприятия по осуществлению части полномочий, переданных Кропоткинским городским поселением Кавказского района на создание и поддержание в постоянной готовности муниципальных систем оповещения и информирования населения о чрезвычайных ситуаций, в части создания, содержания и организации деятельности органа повседневного управления–единой дежурно-диспетчерской службы</t>
  </si>
  <si>
    <t>Формирование условий для стабильного экономического развития Кропоткинского городского поселения Кавказского района</t>
  </si>
  <si>
    <t>Осуществление поддержки и развития малого и среднего предпринимательства</t>
  </si>
  <si>
    <t>Укрепление материально-технической базы, технического оснащения муниципальных учреждений культуры</t>
  </si>
  <si>
    <t>06 1 03 S0640</t>
  </si>
  <si>
    <t>02 2 01 L4970</t>
  </si>
  <si>
    <t>Дополнительная помощь местным бюджетам для решения социально значимых вопросов</t>
  </si>
  <si>
    <t>06 1 03 S0050</t>
  </si>
  <si>
    <t>03 1 05 00000</t>
  </si>
  <si>
    <t>Возмещение за недвижемое имущество, изымаемое для муниципальных нужд</t>
  </si>
  <si>
    <t>Изъятие недвижимого имущества для муниципальных нужд</t>
  </si>
  <si>
    <t>03 1 05 10730</t>
  </si>
  <si>
    <t>13 0 00 00000</t>
  </si>
  <si>
    <t>13 1 00 00000</t>
  </si>
  <si>
    <t>13 1 01 L0270</t>
  </si>
  <si>
    <t>Муниципальная программа Кропоткинского городского поселения Кавказского района "Доступная среда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</si>
  <si>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"Доступная среда Кропоткинского городского поселения Кавказского района" на 2018-2020 годы</t>
  </si>
  <si>
    <t>Мероприятия государственной программы Российской Федерации "Доступная среда" на 2011-2020 годы</t>
  </si>
  <si>
    <t>Мероприятия государственной программы Краснодарского края "Доступная среда"</t>
  </si>
  <si>
    <t>Обеспечение жителей услугами организаций культуры путем оснащения кинотеатров необходимым оборудованием для осуществления кинопоказов с подготовленным субтитрированием и (или) тифлокомментированием</t>
  </si>
  <si>
    <t xml:space="preserve">Обеспечение жителей услугами организаций культуры путем обеспечения доступности для инвалидов и других маломобильных групп населения зданий муниципальных учреждений культуры </t>
  </si>
  <si>
    <t>13 1 02 S1050</t>
  </si>
  <si>
    <t>13 1 01 00000</t>
  </si>
  <si>
    <t>13 1 02 00000</t>
  </si>
  <si>
    <t>Капитальный ремонт дорог</t>
  </si>
  <si>
    <t>Начальник финансового отдела администрациии Кропоткинского городского поселения Кавказского района</t>
  </si>
  <si>
    <t>13 1 02 11050</t>
  </si>
  <si>
    <t>03 1 06 S0310</t>
  </si>
  <si>
    <t>Мероприятие по водоотведению населенных пунктов</t>
  </si>
  <si>
    <t>03 1 06 00000</t>
  </si>
  <si>
    <t>Водоотведение населенных пунктов</t>
  </si>
  <si>
    <t>02 1 03 10330</t>
  </si>
  <si>
    <t>Капитальный ремонт и ремонт автомобильных дорог  местного значения</t>
  </si>
  <si>
    <t xml:space="preserve">Исполнение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1 ноября 2018 год
</t>
  </si>
  <si>
    <t>Утверждено</t>
  </si>
  <si>
    <t>Исполнено</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</si>
</sst>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C19]d\ mmmm\ yyyy\ &quot;г.&quot;"/>
  </numFmts>
  <fonts count="41">
    <font>
      <sz val="10"/>
      <name val="Arial"/>
      <family val="2"/>
    </font>
    <font>
      <sz val="11"/>
      <color indexed="8"/>
      <name val="Calibri"/>
      <family val="2"/>
    </font>
    <font>
      <sz val="8"/>
      <name val="Arial"/>
      <family val="2"/>
    </font>
    <font>
      <sz val="14"/>
      <name val="Times New Roman"/>
      <family val="1"/>
    </font>
    <font>
      <u val="single"/>
      <sz val="10"/>
      <color indexed="12"/>
      <name val="Arial"/>
      <family val="2"/>
    </font>
    <font>
      <u val="single"/>
      <sz val="10"/>
      <color indexed="36"/>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0" fillId="0" borderId="0" applyFill="0" applyBorder="0" applyAlignment="0" applyProtection="0"/>
    <xf numFmtId="41" fontId="0" fillId="0" borderId="0" applyFont="0" applyFill="0" applyBorder="0" applyAlignment="0" applyProtection="0"/>
    <xf numFmtId="0" fontId="40" fillId="31" borderId="0" applyNumberFormat="0" applyBorder="0" applyAlignment="0" applyProtection="0"/>
  </cellStyleXfs>
  <cellXfs count="104">
    <xf numFmtId="0" fontId="0" fillId="0" borderId="0" xfId="0"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xf>
    <xf numFmtId="49" fontId="3" fillId="32" borderId="0" xfId="0" applyNumberFormat="1" applyFont="1" applyFill="1" applyAlignment="1">
      <alignment horizontal="right"/>
    </xf>
    <xf numFmtId="0" fontId="3" fillId="32" borderId="0" xfId="0" applyFont="1" applyFill="1" applyAlignment="1">
      <alignment/>
    </xf>
    <xf numFmtId="0" fontId="3" fillId="0" borderId="10" xfId="0" applyNumberFormat="1" applyFont="1" applyFill="1" applyBorder="1" applyAlignment="1">
      <alignment horizontal="left" vertical="center" wrapText="1"/>
    </xf>
    <xf numFmtId="49" fontId="3" fillId="0" borderId="0" xfId="0" applyNumberFormat="1" applyFont="1" applyFill="1" applyAlignment="1">
      <alignment horizontal="righ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4" borderId="0" xfId="0" applyNumberFormat="1" applyFont="1" applyFill="1" applyAlignment="1">
      <alignment horizontal="right"/>
    </xf>
    <xf numFmtId="0" fontId="3" fillId="4" borderId="0" xfId="0" applyFont="1" applyFill="1" applyAlignment="1">
      <alignment/>
    </xf>
    <xf numFmtId="49" fontId="3" fillId="33" borderId="0" xfId="0" applyNumberFormat="1" applyFont="1" applyFill="1" applyAlignment="1">
      <alignment horizontal="right"/>
    </xf>
    <xf numFmtId="0" fontId="3" fillId="33" borderId="0" xfId="0" applyFont="1" applyFill="1" applyAlignment="1">
      <alignment/>
    </xf>
    <xf numFmtId="49" fontId="3" fillId="34" borderId="10" xfId="0" applyNumberFormat="1" applyFont="1" applyFill="1" applyBorder="1" applyAlignment="1">
      <alignment horizontal="center" vertical="center" wrapText="1"/>
    </xf>
    <xf numFmtId="165" fontId="3" fillId="34" borderId="10" xfId="61" applyNumberFormat="1" applyFont="1" applyFill="1" applyBorder="1" applyAlignment="1" applyProtection="1">
      <alignment horizontal="center" vertical="center" wrapText="1"/>
      <protection/>
    </xf>
    <xf numFmtId="165" fontId="3" fillId="0" borderId="0" xfId="0" applyNumberFormat="1" applyFont="1" applyFill="1" applyAlignment="1">
      <alignment/>
    </xf>
    <xf numFmtId="165" fontId="3" fillId="0" borderId="10" xfId="61"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Border="1" applyAlignment="1">
      <alignment horizontal="left" vertical="center" wrapText="1"/>
    </xf>
    <xf numFmtId="49" fontId="3" fillId="35" borderId="10" xfId="0" applyNumberFormat="1" applyFont="1" applyFill="1" applyBorder="1" applyAlignment="1">
      <alignment horizontal="center" vertical="center" wrapText="1"/>
    </xf>
    <xf numFmtId="0" fontId="3" fillId="34" borderId="10" xfId="0" applyNumberFormat="1" applyFont="1" applyFill="1" applyBorder="1" applyAlignment="1">
      <alignment vertical="center" wrapText="1"/>
    </xf>
    <xf numFmtId="0" fontId="3" fillId="0" borderId="10" xfId="0" applyFont="1" applyFill="1" applyBorder="1" applyAlignment="1">
      <alignment/>
    </xf>
    <xf numFmtId="49" fontId="3" fillId="0" borderId="10" xfId="0" applyNumberFormat="1" applyFont="1" applyFill="1" applyBorder="1" applyAlignment="1">
      <alignment horizontal="center"/>
    </xf>
    <xf numFmtId="165" fontId="3" fillId="4" borderId="0" xfId="0" applyNumberFormat="1" applyFont="1" applyFill="1" applyAlignment="1">
      <alignment/>
    </xf>
    <xf numFmtId="0" fontId="3" fillId="0" borderId="10" xfId="0" applyFont="1" applyFill="1" applyBorder="1" applyAlignment="1">
      <alignment vertical="top" wrapText="1"/>
    </xf>
    <xf numFmtId="0" fontId="3" fillId="34" borderId="10" xfId="0"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49" fontId="3" fillId="34" borderId="0" xfId="0" applyNumberFormat="1" applyFont="1" applyFill="1" applyAlignment="1">
      <alignment horizontal="right"/>
    </xf>
    <xf numFmtId="0" fontId="3" fillId="34" borderId="0" xfId="0" applyFont="1" applyFill="1" applyAlignment="1">
      <alignment/>
    </xf>
    <xf numFmtId="49" fontId="3" fillId="0" borderId="10" xfId="0" applyNumberFormat="1" applyFont="1" applyFill="1" applyBorder="1" applyAlignment="1">
      <alignment horizontal="left" vertical="top" wrapText="1"/>
    </xf>
    <xf numFmtId="0" fontId="3" fillId="37" borderId="10" xfId="0" applyFont="1" applyFill="1" applyBorder="1" applyAlignment="1">
      <alignment horizontal="center" vertical="center" wrapText="1"/>
    </xf>
    <xf numFmtId="0" fontId="3" fillId="36" borderId="10" xfId="0" applyFont="1" applyFill="1" applyBorder="1" applyAlignment="1">
      <alignment/>
    </xf>
    <xf numFmtId="49" fontId="3" fillId="36" borderId="10" xfId="0" applyNumberFormat="1" applyFont="1" applyFill="1" applyBorder="1" applyAlignment="1">
      <alignment/>
    </xf>
    <xf numFmtId="49" fontId="3" fillId="36" borderId="10" xfId="0" applyNumberFormat="1" applyFont="1" applyFill="1" applyBorder="1" applyAlignment="1">
      <alignment horizontal="center"/>
    </xf>
    <xf numFmtId="165" fontId="3" fillId="36" borderId="10" xfId="0" applyNumberFormat="1" applyFont="1" applyFill="1" applyBorder="1" applyAlignment="1">
      <alignment horizontal="center"/>
    </xf>
    <xf numFmtId="49" fontId="3" fillId="0" borderId="10" xfId="0" applyNumberFormat="1" applyFont="1" applyFill="1" applyBorder="1" applyAlignment="1">
      <alignment/>
    </xf>
    <xf numFmtId="4" fontId="3" fillId="0" borderId="10" xfId="0" applyNumberFormat="1"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165" fontId="3" fillId="38" borderId="10" xfId="61"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right"/>
    </xf>
    <xf numFmtId="0" fontId="3" fillId="0" borderId="0" xfId="0" applyFont="1" applyFill="1" applyBorder="1" applyAlignment="1">
      <alignment/>
    </xf>
    <xf numFmtId="0" fontId="3" fillId="38" borderId="10" xfId="0" applyFont="1" applyFill="1" applyBorder="1" applyAlignment="1">
      <alignment horizontal="center" vertical="center" wrapText="1"/>
    </xf>
    <xf numFmtId="0" fontId="3" fillId="38" borderId="10" xfId="0" applyFont="1" applyFill="1" applyBorder="1" applyAlignment="1">
      <alignment horizontal="left" vertical="center" wrapText="1"/>
    </xf>
    <xf numFmtId="0" fontId="3" fillId="38" borderId="10" xfId="0" applyNumberFormat="1" applyFont="1" applyFill="1" applyBorder="1" applyAlignment="1">
      <alignment horizontal="left" vertical="center" wrapText="1"/>
    </xf>
    <xf numFmtId="49" fontId="3" fillId="38" borderId="10" xfId="0" applyNumberFormat="1" applyFont="1" applyFill="1" applyBorder="1" applyAlignment="1">
      <alignment/>
    </xf>
    <xf numFmtId="0" fontId="3" fillId="38" borderId="10" xfId="0" applyFont="1" applyFill="1" applyBorder="1" applyAlignment="1">
      <alignment vertical="top" wrapText="1"/>
    </xf>
    <xf numFmtId="49" fontId="3" fillId="35" borderId="0" xfId="0" applyNumberFormat="1" applyFont="1" applyFill="1" applyAlignment="1">
      <alignment horizontal="right"/>
    </xf>
    <xf numFmtId="0" fontId="3" fillId="35" borderId="0" xfId="0" applyFont="1" applyFill="1" applyAlignment="1">
      <alignment/>
    </xf>
    <xf numFmtId="165" fontId="3" fillId="36" borderId="10" xfId="61" applyNumberFormat="1" applyFont="1" applyFill="1" applyBorder="1" applyAlignment="1" applyProtection="1">
      <alignment horizontal="center" vertical="center" wrapText="1"/>
      <protection/>
    </xf>
    <xf numFmtId="0" fontId="3" fillId="36" borderId="10" xfId="0" applyFont="1" applyFill="1" applyBorder="1" applyAlignment="1">
      <alignment horizontal="left" vertical="center" wrapText="1"/>
    </xf>
    <xf numFmtId="0" fontId="3" fillId="36" borderId="10" xfId="0" applyNumberFormat="1" applyFont="1" applyFill="1" applyBorder="1" applyAlignment="1">
      <alignment horizontal="left" vertical="center" wrapText="1"/>
    </xf>
    <xf numFmtId="0" fontId="3" fillId="36" borderId="10" xfId="0" applyNumberFormat="1" applyFont="1" applyFill="1" applyBorder="1" applyAlignment="1">
      <alignment vertical="center" wrapText="1"/>
    </xf>
    <xf numFmtId="0" fontId="3" fillId="38" borderId="10" xfId="0" applyFont="1" applyFill="1" applyBorder="1" applyAlignment="1">
      <alignment/>
    </xf>
    <xf numFmtId="49" fontId="3" fillId="37" borderId="0" xfId="0" applyNumberFormat="1" applyFont="1" applyFill="1" applyAlignment="1">
      <alignment horizontal="right"/>
    </xf>
    <xf numFmtId="49" fontId="3" fillId="37" borderId="0" xfId="0" applyNumberFormat="1" applyFont="1" applyFill="1" applyBorder="1" applyAlignment="1">
      <alignment horizontal="right"/>
    </xf>
    <xf numFmtId="0" fontId="3" fillId="37" borderId="0" xfId="0" applyFont="1" applyFill="1" applyBorder="1" applyAlignment="1">
      <alignment/>
    </xf>
    <xf numFmtId="0" fontId="3" fillId="37" borderId="0" xfId="0" applyFont="1" applyFill="1" applyAlignment="1">
      <alignment/>
    </xf>
    <xf numFmtId="49" fontId="3" fillId="0" borderId="10" xfId="53" applyNumberFormat="1" applyFont="1" applyFill="1" applyBorder="1" applyAlignment="1">
      <alignment horizontal="left" vertical="center" wrapText="1"/>
      <protection/>
    </xf>
    <xf numFmtId="0" fontId="3" fillId="35" borderId="10" xfId="0" applyFont="1" applyFill="1" applyBorder="1" applyAlignment="1">
      <alignment horizontal="left" vertical="center" wrapText="1"/>
    </xf>
    <xf numFmtId="49" fontId="3" fillId="35" borderId="10" xfId="0" applyNumberFormat="1" applyFont="1" applyFill="1" applyBorder="1" applyAlignment="1">
      <alignment/>
    </xf>
    <xf numFmtId="0" fontId="3" fillId="35" borderId="10" xfId="0" applyFont="1" applyFill="1" applyBorder="1" applyAlignment="1">
      <alignment horizontal="center" vertical="center" wrapText="1"/>
    </xf>
    <xf numFmtId="165" fontId="3" fillId="35" borderId="10" xfId="61" applyNumberFormat="1" applyFont="1" applyFill="1" applyBorder="1" applyAlignment="1" applyProtection="1">
      <alignment horizontal="center" vertical="center" wrapText="1"/>
      <protection/>
    </xf>
    <xf numFmtId="0" fontId="3" fillId="35" borderId="10" xfId="0" applyNumberFormat="1" applyFont="1" applyFill="1" applyBorder="1" applyAlignment="1">
      <alignment horizontal="left" vertical="center" wrapText="1"/>
    </xf>
    <xf numFmtId="0" fontId="3" fillId="35" borderId="10" xfId="0" applyNumberFormat="1" applyFont="1" applyFill="1" applyBorder="1" applyAlignment="1">
      <alignment vertical="center" wrapText="1"/>
    </xf>
    <xf numFmtId="0" fontId="3" fillId="39" borderId="10" xfId="0" applyFont="1" applyFill="1" applyBorder="1" applyAlignment="1">
      <alignment horizontal="left" vertical="center" wrapText="1"/>
    </xf>
    <xf numFmtId="49" fontId="3" fillId="39"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165" fontId="3" fillId="39" borderId="10" xfId="61" applyNumberFormat="1" applyFont="1" applyFill="1" applyBorder="1" applyAlignment="1" applyProtection="1">
      <alignment horizontal="center" vertical="center" wrapText="1"/>
      <protection/>
    </xf>
    <xf numFmtId="0" fontId="3" fillId="39" borderId="10" xfId="0" applyNumberFormat="1" applyFont="1" applyFill="1" applyBorder="1" applyAlignment="1">
      <alignment horizontal="left" vertical="center" wrapText="1"/>
    </xf>
    <xf numFmtId="0" fontId="3" fillId="0" borderId="11" xfId="0" applyFont="1" applyBorder="1" applyAlignment="1">
      <alignment vertical="center" wrapText="1"/>
    </xf>
    <xf numFmtId="0" fontId="3" fillId="0" borderId="10" xfId="0" applyFont="1" applyFill="1" applyBorder="1" applyAlignment="1">
      <alignment horizontal="center" vertical="center"/>
    </xf>
    <xf numFmtId="0" fontId="3" fillId="39" borderId="11" xfId="0" applyNumberFormat="1" applyFont="1" applyFill="1" applyBorder="1" applyAlignment="1">
      <alignment vertical="center" wrapText="1"/>
    </xf>
    <xf numFmtId="0" fontId="3" fillId="39" borderId="10" xfId="0" applyFont="1" applyFill="1" applyBorder="1" applyAlignment="1">
      <alignment/>
    </xf>
    <xf numFmtId="165" fontId="3" fillId="4" borderId="0" xfId="0" applyNumberFormat="1" applyFont="1" applyFill="1" applyAlignment="1">
      <alignment horizontal="right"/>
    </xf>
    <xf numFmtId="165" fontId="3" fillId="32" borderId="0" xfId="0" applyNumberFormat="1" applyFont="1" applyFill="1" applyAlignment="1">
      <alignment horizontal="right"/>
    </xf>
    <xf numFmtId="0" fontId="3" fillId="0" borderId="0" xfId="0" applyFont="1" applyFill="1" applyAlignment="1">
      <alignment wrapText="1"/>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38" borderId="10" xfId="0" applyFont="1" applyFill="1" applyBorder="1" applyAlignment="1">
      <alignment wrapText="1"/>
    </xf>
    <xf numFmtId="0" fontId="3" fillId="38" borderId="0" xfId="0" applyFont="1" applyFill="1" applyAlignment="1">
      <alignment/>
    </xf>
    <xf numFmtId="49" fontId="3" fillId="40" borderId="10" xfId="0" applyNumberFormat="1" applyFont="1" applyFill="1" applyBorder="1" applyAlignment="1">
      <alignment/>
    </xf>
    <xf numFmtId="0" fontId="3" fillId="40" borderId="10" xfId="0" applyFont="1" applyFill="1" applyBorder="1" applyAlignment="1">
      <alignment horizontal="center" vertical="center" wrapText="1"/>
    </xf>
    <xf numFmtId="49" fontId="3" fillId="40" borderId="10" xfId="0" applyNumberFormat="1" applyFont="1" applyFill="1" applyBorder="1" applyAlignment="1">
      <alignment horizontal="center" vertical="center" wrapText="1"/>
    </xf>
    <xf numFmtId="165" fontId="3" fillId="40" borderId="10" xfId="61" applyNumberFormat="1" applyFont="1" applyFill="1" applyBorder="1" applyAlignment="1" applyProtection="1">
      <alignment horizontal="center" vertical="center" wrapText="1"/>
      <protection/>
    </xf>
    <xf numFmtId="165" fontId="3" fillId="36" borderId="10" xfId="0" applyNumberFormat="1" applyFont="1" applyFill="1" applyBorder="1" applyAlignment="1">
      <alignment horizontal="center" vertical="center"/>
    </xf>
    <xf numFmtId="0" fontId="3" fillId="0" borderId="0" xfId="0" applyFont="1" applyFill="1" applyAlignment="1">
      <alignment horizontal="center" vertical="center"/>
    </xf>
    <xf numFmtId="166"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49" fontId="3" fillId="0" borderId="0" xfId="0" applyNumberFormat="1" applyFont="1" applyFill="1" applyAlignment="1">
      <alignment horizontal="right"/>
    </xf>
    <xf numFmtId="0" fontId="3" fillId="0" borderId="0" xfId="0" applyFont="1" applyFill="1" applyBorder="1" applyAlignment="1">
      <alignment horizontal="center" wrapText="1" shrinkToFi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wrapText="1"/>
    </xf>
    <xf numFmtId="165" fontId="6" fillId="0" borderId="0" xfId="0" applyNumberFormat="1" applyFont="1" applyAlignment="1">
      <alignment horizontal="center" vertical="justify"/>
    </xf>
    <xf numFmtId="165" fontId="6" fillId="0" borderId="0" xfId="0" applyNumberFormat="1" applyFont="1" applyAlignment="1">
      <alignment horizont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0"/>
  <sheetViews>
    <sheetView view="pageBreakPreview" zoomScale="60" zoomScaleNormal="75" workbookViewId="0" topLeftCell="A63">
      <selection activeCell="D66" sqref="D66"/>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8515625" style="3" customWidth="1"/>
    <col min="6" max="6" width="11.140625" style="7" customWidth="1"/>
    <col min="7" max="7" width="19.28125" style="7" customWidth="1"/>
    <col min="8" max="8" width="15.00390625" style="3" customWidth="1"/>
    <col min="9" max="9" width="11.57421875" style="3" bestFit="1" customWidth="1"/>
    <col min="10" max="10" width="13.28125" style="3" bestFit="1" customWidth="1"/>
    <col min="11" max="11" width="10.8515625" style="3" bestFit="1" customWidth="1"/>
    <col min="12" max="16384" width="9.7109375" style="3" customWidth="1"/>
  </cols>
  <sheetData>
    <row r="1" spans="3:5" ht="18.75" hidden="1">
      <c r="C1" s="100" t="s">
        <v>368</v>
      </c>
      <c r="D1" s="100"/>
      <c r="E1" s="100"/>
    </row>
    <row r="2" spans="3:5" ht="34.5" customHeight="1" hidden="1">
      <c r="C2" s="100" t="s">
        <v>360</v>
      </c>
      <c r="D2" s="100"/>
      <c r="E2" s="100"/>
    </row>
    <row r="3" spans="3:5" ht="18.75" hidden="1">
      <c r="C3" s="101" t="s">
        <v>361</v>
      </c>
      <c r="D3" s="101"/>
      <c r="E3" s="101"/>
    </row>
    <row r="4" ht="18.75" hidden="1"/>
    <row r="5" spans="3:5" ht="18.75" hidden="1">
      <c r="C5" s="98" t="s">
        <v>243</v>
      </c>
      <c r="D5" s="98"/>
      <c r="E5" s="98"/>
    </row>
    <row r="6" spans="3:5" ht="18.75" hidden="1">
      <c r="C6" s="98" t="s">
        <v>244</v>
      </c>
      <c r="D6" s="98"/>
      <c r="E6" s="98"/>
    </row>
    <row r="7" spans="3:5" ht="18.75" hidden="1">
      <c r="C7" s="99" t="s">
        <v>362</v>
      </c>
      <c r="D7" s="99"/>
      <c r="E7" s="99"/>
    </row>
    <row r="8" spans="3:5" ht="18.75" hidden="1">
      <c r="C8" s="99"/>
      <c r="D8" s="99"/>
      <c r="E8" s="99"/>
    </row>
    <row r="9" spans="3:5" ht="41.25" customHeight="1" hidden="1">
      <c r="C9" s="99"/>
      <c r="D9" s="99"/>
      <c r="E9" s="99"/>
    </row>
    <row r="10" ht="18.75" hidden="1"/>
    <row r="11" spans="1:5" ht="24" customHeight="1" hidden="1">
      <c r="A11" s="95" t="s">
        <v>267</v>
      </c>
      <c r="B11" s="95"/>
      <c r="C11" s="95"/>
      <c r="D11" s="95"/>
      <c r="E11" s="95"/>
    </row>
    <row r="12" spans="1:8" ht="69" customHeight="1" hidden="1">
      <c r="A12" s="95"/>
      <c r="B12" s="95"/>
      <c r="C12" s="95"/>
      <c r="D12" s="95"/>
      <c r="E12" s="95"/>
      <c r="H12" s="16"/>
    </row>
    <row r="13" ht="22.5" customHeight="1" hidden="1"/>
    <row r="14" spans="1:5" ht="18.75" customHeight="1" hidden="1">
      <c r="A14" s="96" t="s">
        <v>0</v>
      </c>
      <c r="B14" s="97" t="s">
        <v>1</v>
      </c>
      <c r="C14" s="97" t="s">
        <v>1</v>
      </c>
      <c r="D14" s="97" t="s">
        <v>2</v>
      </c>
      <c r="E14" s="96" t="s">
        <v>268</v>
      </c>
    </row>
    <row r="15" spans="1:5" ht="18.75" hidden="1">
      <c r="A15" s="96"/>
      <c r="B15" s="97"/>
      <c r="C15" s="97"/>
      <c r="D15" s="97"/>
      <c r="E15" s="96"/>
    </row>
    <row r="16" spans="1:7" s="11" customFormat="1" ht="75" hidden="1">
      <c r="A16" s="63" t="s">
        <v>301</v>
      </c>
      <c r="B16" s="22"/>
      <c r="C16" s="22" t="s">
        <v>118</v>
      </c>
      <c r="D16" s="22"/>
      <c r="E16" s="66">
        <f>E17+E33+E39+E43</f>
        <v>5315</v>
      </c>
      <c r="F16" s="78"/>
      <c r="G16" s="78"/>
    </row>
    <row r="17" spans="1:7" s="13" customFormat="1" ht="75" hidden="1">
      <c r="A17" s="56" t="s">
        <v>308</v>
      </c>
      <c r="B17" s="29"/>
      <c r="C17" s="29" t="s">
        <v>117</v>
      </c>
      <c r="D17" s="29"/>
      <c r="E17" s="53">
        <f>E18+E21+E24+E27+E30</f>
        <v>4926.9</v>
      </c>
      <c r="F17" s="12"/>
      <c r="G17" s="12"/>
    </row>
    <row r="18" spans="1:7" s="5" customFormat="1" ht="56.25" hidden="1">
      <c r="A18" s="48" t="s">
        <v>317</v>
      </c>
      <c r="B18" s="42"/>
      <c r="C18" s="46" t="s">
        <v>123</v>
      </c>
      <c r="D18" s="42"/>
      <c r="E18" s="43">
        <f>E19</f>
        <v>50</v>
      </c>
      <c r="F18" s="4"/>
      <c r="G18" s="4"/>
    </row>
    <row r="19" spans="1:8" ht="37.5" hidden="1">
      <c r="A19" s="6" t="s">
        <v>316</v>
      </c>
      <c r="B19" s="9"/>
      <c r="C19" s="8" t="s">
        <v>124</v>
      </c>
      <c r="D19" s="14"/>
      <c r="E19" s="15">
        <f>E20</f>
        <v>50</v>
      </c>
      <c r="H19" s="16"/>
    </row>
    <row r="20" spans="1:5" ht="37.5" hidden="1">
      <c r="A20" s="6" t="s">
        <v>240</v>
      </c>
      <c r="B20" s="9" t="s">
        <v>24</v>
      </c>
      <c r="C20" s="8" t="s">
        <v>124</v>
      </c>
      <c r="D20" s="9" t="s">
        <v>80</v>
      </c>
      <c r="E20" s="17">
        <v>50</v>
      </c>
    </row>
    <row r="21" spans="1:5" ht="18.75" hidden="1">
      <c r="A21" s="48" t="s">
        <v>337</v>
      </c>
      <c r="B21" s="42"/>
      <c r="C21" s="46" t="s">
        <v>306</v>
      </c>
      <c r="D21" s="42"/>
      <c r="E21" s="43">
        <f>E22</f>
        <v>4484.7</v>
      </c>
    </row>
    <row r="22" spans="1:7" s="5" customFormat="1" ht="56.25" hidden="1">
      <c r="A22" s="6" t="s">
        <v>315</v>
      </c>
      <c r="B22" s="8" t="s">
        <v>48</v>
      </c>
      <c r="C22" s="8" t="s">
        <v>125</v>
      </c>
      <c r="D22" s="9"/>
      <c r="E22" s="17">
        <f>E23</f>
        <v>4484.7</v>
      </c>
      <c r="F22" s="4"/>
      <c r="G22" s="4"/>
    </row>
    <row r="23" spans="1:5" ht="18.75" hidden="1">
      <c r="A23" s="18" t="s">
        <v>86</v>
      </c>
      <c r="B23" s="19" t="s">
        <v>48</v>
      </c>
      <c r="C23" s="8" t="s">
        <v>125</v>
      </c>
      <c r="D23" s="9" t="s">
        <v>82</v>
      </c>
      <c r="E23" s="17">
        <v>4484.7</v>
      </c>
    </row>
    <row r="24" spans="1:7" s="5" customFormat="1" ht="37.5" hidden="1">
      <c r="A24" s="47" t="s">
        <v>305</v>
      </c>
      <c r="B24" s="42"/>
      <c r="C24" s="46" t="s">
        <v>132</v>
      </c>
      <c r="D24" s="42"/>
      <c r="E24" s="43">
        <f>E25</f>
        <v>10</v>
      </c>
      <c r="F24" s="4"/>
      <c r="G24" s="4"/>
    </row>
    <row r="25" spans="1:5" ht="18.75" hidden="1">
      <c r="A25" s="18" t="s">
        <v>314</v>
      </c>
      <c r="B25" s="9"/>
      <c r="C25" s="9" t="s">
        <v>133</v>
      </c>
      <c r="D25" s="9"/>
      <c r="E25" s="17">
        <f>E26</f>
        <v>10</v>
      </c>
    </row>
    <row r="26" spans="1:5" ht="37.5" hidden="1">
      <c r="A26" s="6" t="s">
        <v>240</v>
      </c>
      <c r="B26" s="9"/>
      <c r="C26" s="9" t="s">
        <v>133</v>
      </c>
      <c r="D26" s="9" t="s">
        <v>80</v>
      </c>
      <c r="E26" s="17">
        <v>10</v>
      </c>
    </row>
    <row r="27" spans="1:7" s="5" customFormat="1" ht="56.25" hidden="1">
      <c r="A27" s="48" t="s">
        <v>239</v>
      </c>
      <c r="B27" s="42"/>
      <c r="C27" s="42" t="s">
        <v>134</v>
      </c>
      <c r="D27" s="42"/>
      <c r="E27" s="43">
        <f>E28</f>
        <v>55</v>
      </c>
      <c r="F27" s="4"/>
      <c r="G27" s="4"/>
    </row>
    <row r="28" spans="1:5" ht="37.5" hidden="1">
      <c r="A28" s="20" t="s">
        <v>238</v>
      </c>
      <c r="B28" s="9"/>
      <c r="C28" s="8" t="s">
        <v>313</v>
      </c>
      <c r="D28" s="9"/>
      <c r="E28" s="17">
        <f>E29</f>
        <v>55</v>
      </c>
    </row>
    <row r="29" spans="1:5" ht="37.5" hidden="1">
      <c r="A29" s="20" t="s">
        <v>240</v>
      </c>
      <c r="B29" s="9"/>
      <c r="C29" s="8" t="s">
        <v>313</v>
      </c>
      <c r="D29" s="8">
        <v>200</v>
      </c>
      <c r="E29" s="17">
        <v>55</v>
      </c>
    </row>
    <row r="30" spans="1:5" ht="56.25" hidden="1">
      <c r="A30" s="48" t="s">
        <v>367</v>
      </c>
      <c r="B30" s="42"/>
      <c r="C30" s="46" t="s">
        <v>365</v>
      </c>
      <c r="D30" s="46"/>
      <c r="E30" s="43">
        <f>E31</f>
        <v>327.2</v>
      </c>
    </row>
    <row r="31" spans="1:5" ht="75" hidden="1">
      <c r="A31" s="6" t="s">
        <v>366</v>
      </c>
      <c r="B31" s="9"/>
      <c r="C31" s="8" t="s">
        <v>364</v>
      </c>
      <c r="D31" s="8"/>
      <c r="E31" s="17">
        <f>E32</f>
        <v>327.2</v>
      </c>
    </row>
    <row r="32" spans="1:5" ht="18.75" hidden="1">
      <c r="A32" s="18" t="s">
        <v>86</v>
      </c>
      <c r="B32" s="19" t="s">
        <v>48</v>
      </c>
      <c r="C32" s="8" t="s">
        <v>364</v>
      </c>
      <c r="D32" s="9" t="s">
        <v>82</v>
      </c>
      <c r="E32" s="17">
        <v>327.2</v>
      </c>
    </row>
    <row r="33" spans="1:7" s="13" customFormat="1" ht="56.25" hidden="1">
      <c r="A33" s="54" t="s">
        <v>302</v>
      </c>
      <c r="B33" s="29" t="s">
        <v>27</v>
      </c>
      <c r="C33" s="29" t="s">
        <v>119</v>
      </c>
      <c r="D33" s="29"/>
      <c r="E33" s="53">
        <f>E34</f>
        <v>223.1</v>
      </c>
      <c r="F33" s="12"/>
      <c r="G33" s="12"/>
    </row>
    <row r="34" spans="1:5" ht="112.5" hidden="1">
      <c r="A34" s="18" t="s">
        <v>130</v>
      </c>
      <c r="B34" s="9"/>
      <c r="C34" s="9" t="s">
        <v>120</v>
      </c>
      <c r="D34" s="9"/>
      <c r="E34" s="17">
        <f>E35</f>
        <v>223.1</v>
      </c>
    </row>
    <row r="35" spans="1:5" ht="18.75" hidden="1">
      <c r="A35" s="18" t="s">
        <v>47</v>
      </c>
      <c r="B35" s="9"/>
      <c r="C35" s="9" t="s">
        <v>131</v>
      </c>
      <c r="D35" s="9"/>
      <c r="E35" s="17">
        <f>E36+E37+E38</f>
        <v>223.1</v>
      </c>
    </row>
    <row r="36" spans="1:5" ht="37.5" hidden="1">
      <c r="A36" s="6" t="s">
        <v>240</v>
      </c>
      <c r="B36" s="9"/>
      <c r="C36" s="9" t="s">
        <v>131</v>
      </c>
      <c r="D36" s="9" t="s">
        <v>80</v>
      </c>
      <c r="E36" s="17">
        <f>30-6</f>
        <v>24</v>
      </c>
    </row>
    <row r="37" spans="1:5" ht="18.75" hidden="1">
      <c r="A37" s="6" t="s">
        <v>85</v>
      </c>
      <c r="B37" s="9"/>
      <c r="C37" s="9" t="s">
        <v>131</v>
      </c>
      <c r="D37" s="9" t="s">
        <v>83</v>
      </c>
      <c r="E37" s="17">
        <v>6</v>
      </c>
    </row>
    <row r="38" spans="1:5" ht="37.5" hidden="1">
      <c r="A38" s="6" t="s">
        <v>93</v>
      </c>
      <c r="B38" s="9"/>
      <c r="C38" s="9" t="s">
        <v>131</v>
      </c>
      <c r="D38" s="9" t="s">
        <v>90</v>
      </c>
      <c r="E38" s="17">
        <v>193.1</v>
      </c>
    </row>
    <row r="39" spans="1:7" s="13" customFormat="1" ht="56.25" hidden="1">
      <c r="A39" s="54" t="s">
        <v>303</v>
      </c>
      <c r="B39" s="29"/>
      <c r="C39" s="29" t="s">
        <v>121</v>
      </c>
      <c r="D39" s="29"/>
      <c r="E39" s="53">
        <f>E40</f>
        <v>65</v>
      </c>
      <c r="F39" s="12"/>
      <c r="G39" s="12"/>
    </row>
    <row r="40" spans="1:5" ht="112.5" hidden="1">
      <c r="A40" s="18" t="s">
        <v>228</v>
      </c>
      <c r="B40" s="22"/>
      <c r="C40" s="9" t="s">
        <v>122</v>
      </c>
      <c r="D40" s="9"/>
      <c r="E40" s="17">
        <f>E41</f>
        <v>65</v>
      </c>
    </row>
    <row r="41" spans="1:5" ht="37.5" hidden="1">
      <c r="A41" s="6" t="s">
        <v>96</v>
      </c>
      <c r="B41" s="9"/>
      <c r="C41" s="9" t="s">
        <v>126</v>
      </c>
      <c r="D41" s="9"/>
      <c r="E41" s="17">
        <f>E42</f>
        <v>65</v>
      </c>
    </row>
    <row r="42" spans="1:5" ht="37.5" hidden="1">
      <c r="A42" s="6" t="s">
        <v>240</v>
      </c>
      <c r="B42" s="9" t="s">
        <v>10</v>
      </c>
      <c r="C42" s="9" t="s">
        <v>126</v>
      </c>
      <c r="D42" s="9" t="s">
        <v>80</v>
      </c>
      <c r="E42" s="17">
        <v>65</v>
      </c>
    </row>
    <row r="43" spans="1:7" s="13" customFormat="1" ht="56.25" hidden="1">
      <c r="A43" s="54" t="s">
        <v>304</v>
      </c>
      <c r="B43" s="29" t="s">
        <v>10</v>
      </c>
      <c r="C43" s="29" t="s">
        <v>127</v>
      </c>
      <c r="D43" s="29"/>
      <c r="E43" s="53">
        <f>E44</f>
        <v>100</v>
      </c>
      <c r="F43" s="12"/>
      <c r="G43" s="12"/>
    </row>
    <row r="44" spans="1:5" ht="131.25" hidden="1">
      <c r="A44" s="18" t="s">
        <v>229</v>
      </c>
      <c r="B44" s="9" t="s">
        <v>10</v>
      </c>
      <c r="C44" s="9" t="s">
        <v>128</v>
      </c>
      <c r="D44" s="9"/>
      <c r="E44" s="17">
        <f>E45</f>
        <v>100</v>
      </c>
    </row>
    <row r="45" spans="1:5" ht="37.5" hidden="1">
      <c r="A45" s="18" t="s">
        <v>97</v>
      </c>
      <c r="B45" s="9"/>
      <c r="C45" s="9" t="s">
        <v>129</v>
      </c>
      <c r="D45" s="9"/>
      <c r="E45" s="17">
        <f>E46</f>
        <v>100</v>
      </c>
    </row>
    <row r="46" spans="1:5" ht="18.75" hidden="1">
      <c r="A46" s="18" t="s">
        <v>85</v>
      </c>
      <c r="B46" s="9"/>
      <c r="C46" s="9" t="s">
        <v>129</v>
      </c>
      <c r="D46" s="9" t="s">
        <v>83</v>
      </c>
      <c r="E46" s="17">
        <v>100</v>
      </c>
    </row>
    <row r="47" spans="1:7" s="11" customFormat="1" ht="75" hidden="1">
      <c r="A47" s="67" t="s">
        <v>310</v>
      </c>
      <c r="B47" s="22" t="s">
        <v>25</v>
      </c>
      <c r="C47" s="65" t="s">
        <v>181</v>
      </c>
      <c r="D47" s="22"/>
      <c r="E47" s="66">
        <f>E48+E65</f>
        <v>36102.799999999996</v>
      </c>
      <c r="F47" s="10"/>
      <c r="G47" s="10"/>
    </row>
    <row r="48" spans="1:7" s="13" customFormat="1" ht="75" hidden="1">
      <c r="A48" s="55" t="s">
        <v>309</v>
      </c>
      <c r="B48" s="29"/>
      <c r="C48" s="30" t="s">
        <v>177</v>
      </c>
      <c r="D48" s="29"/>
      <c r="E48" s="53">
        <f>E49+E52+E55+E58+E61</f>
        <v>35056.6</v>
      </c>
      <c r="F48" s="12"/>
      <c r="G48" s="12"/>
    </row>
    <row r="49" spans="1:7" s="5" customFormat="1" ht="18.75" hidden="1">
      <c r="A49" s="47" t="s">
        <v>101</v>
      </c>
      <c r="B49" s="42" t="s">
        <v>4</v>
      </c>
      <c r="C49" s="46" t="s">
        <v>167</v>
      </c>
      <c r="D49" s="42"/>
      <c r="E49" s="43">
        <f>E50</f>
        <v>100</v>
      </c>
      <c r="F49" s="4"/>
      <c r="G49" s="4"/>
    </row>
    <row r="50" spans="1:5" ht="37.5" hidden="1">
      <c r="A50" s="6" t="s">
        <v>73</v>
      </c>
      <c r="B50" s="9"/>
      <c r="C50" s="8" t="s">
        <v>168</v>
      </c>
      <c r="D50" s="9"/>
      <c r="E50" s="17">
        <f>E51</f>
        <v>100</v>
      </c>
    </row>
    <row r="51" spans="1:5" ht="37.5" hidden="1">
      <c r="A51" s="6" t="s">
        <v>240</v>
      </c>
      <c r="B51" s="9"/>
      <c r="C51" s="8" t="s">
        <v>168</v>
      </c>
      <c r="D51" s="9" t="s">
        <v>80</v>
      </c>
      <c r="E51" s="17">
        <v>100</v>
      </c>
    </row>
    <row r="52" spans="1:7" s="5" customFormat="1" ht="37.5" hidden="1">
      <c r="A52" s="48" t="s">
        <v>311</v>
      </c>
      <c r="B52" s="42" t="s">
        <v>11</v>
      </c>
      <c r="C52" s="46" t="s">
        <v>169</v>
      </c>
      <c r="D52" s="42"/>
      <c r="E52" s="43">
        <f>E53</f>
        <v>4720</v>
      </c>
      <c r="F52" s="4"/>
      <c r="G52" s="4"/>
    </row>
    <row r="53" spans="1:5" ht="37.5" hidden="1">
      <c r="A53" s="6" t="s">
        <v>70</v>
      </c>
      <c r="B53" s="9" t="s">
        <v>44</v>
      </c>
      <c r="C53" s="8" t="s">
        <v>170</v>
      </c>
      <c r="D53" s="9"/>
      <c r="E53" s="17">
        <f>E54</f>
        <v>4720</v>
      </c>
    </row>
    <row r="54" spans="1:5" ht="37.5">
      <c r="A54" s="6" t="s">
        <v>93</v>
      </c>
      <c r="B54" s="9" t="s">
        <v>44</v>
      </c>
      <c r="C54" s="8" t="s">
        <v>170</v>
      </c>
      <c r="D54" s="9" t="s">
        <v>90</v>
      </c>
      <c r="E54" s="17">
        <v>4720</v>
      </c>
    </row>
    <row r="55" spans="1:8" s="61" customFormat="1" ht="22.5" customHeight="1">
      <c r="A55" s="84" t="s">
        <v>350</v>
      </c>
      <c r="B55" s="42"/>
      <c r="C55" s="46" t="s">
        <v>312</v>
      </c>
      <c r="D55" s="42"/>
      <c r="E55" s="43">
        <f>E56</f>
        <v>16117.7</v>
      </c>
      <c r="F55" s="58"/>
      <c r="G55" s="59"/>
      <c r="H55" s="60"/>
    </row>
    <row r="56" spans="1:8" ht="37.5">
      <c r="A56" s="6" t="s">
        <v>351</v>
      </c>
      <c r="B56" s="9"/>
      <c r="C56" s="8" t="s">
        <v>352</v>
      </c>
      <c r="D56" s="9"/>
      <c r="E56" s="17">
        <f>E57</f>
        <v>16117.7</v>
      </c>
      <c r="G56" s="44"/>
      <c r="H56" s="45"/>
    </row>
    <row r="57" spans="1:8" ht="37.5">
      <c r="A57" s="6" t="s">
        <v>240</v>
      </c>
      <c r="B57" s="9"/>
      <c r="C57" s="8" t="s">
        <v>352</v>
      </c>
      <c r="D57" s="9" t="s">
        <v>80</v>
      </c>
      <c r="E57" s="17">
        <v>16117.7</v>
      </c>
      <c r="G57" s="44"/>
      <c r="H57" s="45"/>
    </row>
    <row r="58" spans="1:7" s="5" customFormat="1" ht="18.75">
      <c r="A58" s="57" t="s">
        <v>100</v>
      </c>
      <c r="B58" s="42"/>
      <c r="C58" s="46" t="s">
        <v>165</v>
      </c>
      <c r="D58" s="42"/>
      <c r="E58" s="43">
        <f>E59</f>
        <v>10118.9</v>
      </c>
      <c r="F58" s="4"/>
      <c r="G58" s="4"/>
    </row>
    <row r="59" spans="1:5" ht="18.75">
      <c r="A59" s="24" t="s">
        <v>99</v>
      </c>
      <c r="B59" s="9"/>
      <c r="C59" s="8" t="s">
        <v>166</v>
      </c>
      <c r="D59" s="9"/>
      <c r="E59" s="17">
        <f>E60</f>
        <v>10118.9</v>
      </c>
    </row>
    <row r="60" spans="1:5" ht="37.5">
      <c r="A60" s="6" t="s">
        <v>240</v>
      </c>
      <c r="B60" s="9"/>
      <c r="C60" s="8" t="s">
        <v>166</v>
      </c>
      <c r="D60" s="9" t="s">
        <v>80</v>
      </c>
      <c r="E60" s="17">
        <v>10118.9</v>
      </c>
    </row>
    <row r="61" spans="1:7" s="5" customFormat="1" ht="37.5">
      <c r="A61" s="47" t="s">
        <v>318</v>
      </c>
      <c r="B61" s="42" t="s">
        <v>26</v>
      </c>
      <c r="C61" s="46" t="s">
        <v>319</v>
      </c>
      <c r="D61" s="42"/>
      <c r="E61" s="43">
        <f>E62</f>
        <v>4000</v>
      </c>
      <c r="F61" s="4"/>
      <c r="G61" s="4"/>
    </row>
    <row r="62" spans="1:5" ht="56.25">
      <c r="A62" s="6" t="s">
        <v>36</v>
      </c>
      <c r="B62" s="9" t="s">
        <v>26</v>
      </c>
      <c r="C62" s="9" t="s">
        <v>320</v>
      </c>
      <c r="D62" s="14"/>
      <c r="E62" s="15">
        <f>E64+E63</f>
        <v>4000</v>
      </c>
    </row>
    <row r="63" spans="1:5" ht="37.5">
      <c r="A63" s="6" t="s">
        <v>240</v>
      </c>
      <c r="B63" s="9"/>
      <c r="C63" s="9" t="s">
        <v>320</v>
      </c>
      <c r="D63" s="9" t="s">
        <v>80</v>
      </c>
      <c r="E63" s="15">
        <v>100.5</v>
      </c>
    </row>
    <row r="64" spans="1:5" ht="37.5">
      <c r="A64" s="21" t="s">
        <v>241</v>
      </c>
      <c r="B64" s="9" t="s">
        <v>18</v>
      </c>
      <c r="C64" s="9" t="s">
        <v>320</v>
      </c>
      <c r="D64" s="9" t="s">
        <v>91</v>
      </c>
      <c r="E64" s="17">
        <v>3899.5</v>
      </c>
    </row>
    <row r="65" spans="1:7" s="13" customFormat="1" ht="18.75">
      <c r="A65" s="54" t="s">
        <v>232</v>
      </c>
      <c r="B65" s="29"/>
      <c r="C65" s="29" t="s">
        <v>233</v>
      </c>
      <c r="D65" s="29"/>
      <c r="E65" s="53">
        <f>E66</f>
        <v>1046.2</v>
      </c>
      <c r="F65" s="12"/>
      <c r="G65" s="12"/>
    </row>
    <row r="66" spans="1:5" ht="37.5">
      <c r="A66" s="18" t="s">
        <v>235</v>
      </c>
      <c r="B66" s="9"/>
      <c r="C66" s="8" t="s">
        <v>234</v>
      </c>
      <c r="D66" s="25"/>
      <c r="E66" s="17">
        <f>E67</f>
        <v>1046.2</v>
      </c>
    </row>
    <row r="67" spans="1:5" ht="37.5">
      <c r="A67" s="18" t="s">
        <v>242</v>
      </c>
      <c r="B67" s="9"/>
      <c r="C67" s="8" t="s">
        <v>353</v>
      </c>
      <c r="D67" s="9"/>
      <c r="E67" s="17">
        <f>E68</f>
        <v>1046.2</v>
      </c>
    </row>
    <row r="68" spans="1:5" ht="18.75">
      <c r="A68" s="18" t="s">
        <v>85</v>
      </c>
      <c r="B68" s="9"/>
      <c r="C68" s="8" t="s">
        <v>353</v>
      </c>
      <c r="D68" s="9" t="s">
        <v>83</v>
      </c>
      <c r="E68" s="17">
        <v>1046.2</v>
      </c>
    </row>
    <row r="69" spans="1:7" s="11" customFormat="1" ht="75">
      <c r="A69" s="63" t="s">
        <v>266</v>
      </c>
      <c r="B69" s="22"/>
      <c r="C69" s="22" t="s">
        <v>178</v>
      </c>
      <c r="D69" s="22"/>
      <c r="E69" s="66">
        <f>E70</f>
        <v>13600.1</v>
      </c>
      <c r="F69" s="10"/>
      <c r="G69" s="10"/>
    </row>
    <row r="70" spans="1:7" s="13" customFormat="1" ht="75">
      <c r="A70" s="56" t="s">
        <v>269</v>
      </c>
      <c r="B70" s="29"/>
      <c r="C70" s="29" t="s">
        <v>179</v>
      </c>
      <c r="D70" s="29"/>
      <c r="E70" s="53">
        <f>E71+E74+E77+E80</f>
        <v>13600.1</v>
      </c>
      <c r="F70" s="12"/>
      <c r="G70" s="12"/>
    </row>
    <row r="71" spans="1:7" s="13" customFormat="1" ht="56.25">
      <c r="A71" s="47" t="s">
        <v>322</v>
      </c>
      <c r="B71" s="42" t="s">
        <v>30</v>
      </c>
      <c r="C71" s="42" t="s">
        <v>180</v>
      </c>
      <c r="D71" s="42"/>
      <c r="E71" s="43">
        <f>E72</f>
        <v>200</v>
      </c>
      <c r="F71" s="12"/>
      <c r="G71" s="12"/>
    </row>
    <row r="72" spans="1:5" ht="18.75">
      <c r="A72" s="18" t="s">
        <v>39</v>
      </c>
      <c r="B72" s="9" t="s">
        <v>30</v>
      </c>
      <c r="C72" s="9" t="s">
        <v>321</v>
      </c>
      <c r="D72" s="9"/>
      <c r="E72" s="17">
        <f>E73</f>
        <v>200</v>
      </c>
    </row>
    <row r="73" spans="1:5" ht="37.5">
      <c r="A73" s="6" t="s">
        <v>240</v>
      </c>
      <c r="B73" s="9" t="s">
        <v>30</v>
      </c>
      <c r="C73" s="9" t="s">
        <v>321</v>
      </c>
      <c r="D73" s="9" t="s">
        <v>80</v>
      </c>
      <c r="E73" s="17">
        <v>200</v>
      </c>
    </row>
    <row r="74" spans="1:7" s="13" customFormat="1" ht="18.75">
      <c r="A74" s="48" t="s">
        <v>323</v>
      </c>
      <c r="B74" s="42"/>
      <c r="C74" s="42" t="s">
        <v>270</v>
      </c>
      <c r="D74" s="42"/>
      <c r="E74" s="43">
        <f>E75</f>
        <v>12000.1</v>
      </c>
      <c r="F74" s="12"/>
      <c r="G74" s="12"/>
    </row>
    <row r="75" spans="1:5" ht="37.5">
      <c r="A75" s="6" t="s">
        <v>359</v>
      </c>
      <c r="B75" s="9" t="s">
        <v>37</v>
      </c>
      <c r="C75" s="9" t="s">
        <v>273</v>
      </c>
      <c r="D75" s="9"/>
      <c r="E75" s="17">
        <f>E76</f>
        <v>12000.1</v>
      </c>
    </row>
    <row r="76" spans="1:5" ht="37.5">
      <c r="A76" s="6" t="s">
        <v>240</v>
      </c>
      <c r="B76" s="9" t="s">
        <v>42</v>
      </c>
      <c r="C76" s="9" t="s">
        <v>273</v>
      </c>
      <c r="D76" s="9" t="s">
        <v>80</v>
      </c>
      <c r="E76" s="17">
        <v>12000.1</v>
      </c>
    </row>
    <row r="77" spans="1:7" s="13" customFormat="1" ht="18.75">
      <c r="A77" s="48" t="s">
        <v>324</v>
      </c>
      <c r="B77" s="42"/>
      <c r="C77" s="42" t="s">
        <v>271</v>
      </c>
      <c r="D77" s="42"/>
      <c r="E77" s="43">
        <f>E78</f>
        <v>900</v>
      </c>
      <c r="F77" s="12"/>
      <c r="G77" s="12"/>
    </row>
    <row r="78" spans="1:5" ht="18.75">
      <c r="A78" s="6" t="s">
        <v>325</v>
      </c>
      <c r="B78" s="9" t="s">
        <v>43</v>
      </c>
      <c r="C78" s="9" t="s">
        <v>274</v>
      </c>
      <c r="D78" s="9"/>
      <c r="E78" s="17">
        <f>E79</f>
        <v>900</v>
      </c>
    </row>
    <row r="79" spans="1:5" ht="37.5">
      <c r="A79" s="6" t="s">
        <v>240</v>
      </c>
      <c r="B79" s="9"/>
      <c r="C79" s="9" t="s">
        <v>274</v>
      </c>
      <c r="D79" s="9" t="s">
        <v>80</v>
      </c>
      <c r="E79" s="17">
        <v>900</v>
      </c>
    </row>
    <row r="80" spans="1:7" s="5" customFormat="1" ht="56.25">
      <c r="A80" s="47" t="s">
        <v>115</v>
      </c>
      <c r="B80" s="42"/>
      <c r="C80" s="42" t="s">
        <v>272</v>
      </c>
      <c r="D80" s="42"/>
      <c r="E80" s="43">
        <f>E81</f>
        <v>500</v>
      </c>
      <c r="F80" s="4"/>
      <c r="G80" s="4"/>
    </row>
    <row r="81" spans="1:5" ht="75">
      <c r="A81" s="18" t="s">
        <v>116</v>
      </c>
      <c r="B81" s="9"/>
      <c r="C81" s="9" t="s">
        <v>275</v>
      </c>
      <c r="D81" s="9"/>
      <c r="E81" s="17">
        <f>E82</f>
        <v>500</v>
      </c>
    </row>
    <row r="82" spans="1:5" ht="37.5">
      <c r="A82" s="6" t="s">
        <v>240</v>
      </c>
      <c r="B82" s="9"/>
      <c r="C82" s="9" t="s">
        <v>275</v>
      </c>
      <c r="D82" s="9" t="s">
        <v>80</v>
      </c>
      <c r="E82" s="17">
        <v>500</v>
      </c>
    </row>
    <row r="83" spans="1:7" s="11" customFormat="1" ht="56.25" hidden="1">
      <c r="A83" s="63" t="s">
        <v>278</v>
      </c>
      <c r="B83" s="22" t="s">
        <v>19</v>
      </c>
      <c r="C83" s="65" t="s">
        <v>183</v>
      </c>
      <c r="D83" s="22"/>
      <c r="E83" s="66">
        <f>E84</f>
        <v>62218.7</v>
      </c>
      <c r="F83" s="10"/>
      <c r="G83" s="10"/>
    </row>
    <row r="84" spans="1:7" s="13" customFormat="1" ht="75" hidden="1">
      <c r="A84" s="56" t="s">
        <v>279</v>
      </c>
      <c r="B84" s="29"/>
      <c r="C84" s="29" t="s">
        <v>182</v>
      </c>
      <c r="D84" s="29"/>
      <c r="E84" s="53">
        <f>E85+E88+E91+E94+E97+E100+E103+E106</f>
        <v>62218.7</v>
      </c>
      <c r="F84" s="12"/>
      <c r="G84" s="12"/>
    </row>
    <row r="85" spans="1:5" ht="37.5" hidden="1">
      <c r="A85" s="47" t="s">
        <v>326</v>
      </c>
      <c r="B85" s="42"/>
      <c r="C85" s="42" t="s">
        <v>187</v>
      </c>
      <c r="D85" s="42"/>
      <c r="E85" s="43">
        <f>E86</f>
        <v>16000</v>
      </c>
    </row>
    <row r="86" spans="1:5" ht="18.75" hidden="1">
      <c r="A86" s="18" t="s">
        <v>13</v>
      </c>
      <c r="B86" s="9"/>
      <c r="C86" s="8" t="s">
        <v>247</v>
      </c>
      <c r="D86" s="9"/>
      <c r="E86" s="17">
        <f>E87</f>
        <v>16000</v>
      </c>
    </row>
    <row r="87" spans="1:5" ht="37.5" hidden="1">
      <c r="A87" s="18" t="s">
        <v>240</v>
      </c>
      <c r="B87" s="9"/>
      <c r="C87" s="8" t="s">
        <v>247</v>
      </c>
      <c r="D87" s="9" t="s">
        <v>80</v>
      </c>
      <c r="E87" s="17">
        <v>16000</v>
      </c>
    </row>
    <row r="88" spans="1:7" s="13" customFormat="1" ht="37.5" hidden="1">
      <c r="A88" s="48" t="s">
        <v>327</v>
      </c>
      <c r="B88" s="46" t="s">
        <v>77</v>
      </c>
      <c r="C88" s="46" t="s">
        <v>248</v>
      </c>
      <c r="D88" s="42"/>
      <c r="E88" s="43">
        <f>E89</f>
        <v>8000</v>
      </c>
      <c r="F88" s="12"/>
      <c r="G88" s="12"/>
    </row>
    <row r="89" spans="1:5" ht="18.75" hidden="1">
      <c r="A89" s="18" t="s">
        <v>15</v>
      </c>
      <c r="B89" s="9"/>
      <c r="C89" s="8" t="s">
        <v>249</v>
      </c>
      <c r="D89" s="9"/>
      <c r="E89" s="17">
        <f>E90</f>
        <v>8000</v>
      </c>
    </row>
    <row r="90" spans="1:5" ht="37.5" hidden="1">
      <c r="A90" s="18" t="s">
        <v>240</v>
      </c>
      <c r="B90" s="9" t="s">
        <v>29</v>
      </c>
      <c r="C90" s="8" t="s">
        <v>249</v>
      </c>
      <c r="D90" s="9" t="s">
        <v>80</v>
      </c>
      <c r="E90" s="17">
        <v>8000</v>
      </c>
    </row>
    <row r="91" spans="1:7" s="13" customFormat="1" ht="37.5" hidden="1">
      <c r="A91" s="48" t="s">
        <v>328</v>
      </c>
      <c r="B91" s="42" t="s">
        <v>44</v>
      </c>
      <c r="C91" s="46" t="s">
        <v>250</v>
      </c>
      <c r="D91" s="42"/>
      <c r="E91" s="43">
        <f>E92</f>
        <v>1850</v>
      </c>
      <c r="F91" s="12"/>
      <c r="G91" s="12"/>
    </row>
    <row r="92" spans="1:5" ht="18.75" hidden="1">
      <c r="A92" s="6" t="s">
        <v>16</v>
      </c>
      <c r="B92" s="9"/>
      <c r="C92" s="8" t="s">
        <v>251</v>
      </c>
      <c r="D92" s="9"/>
      <c r="E92" s="17">
        <f>E93</f>
        <v>1850</v>
      </c>
    </row>
    <row r="93" spans="1:5" ht="37.5" hidden="1">
      <c r="A93" s="6" t="s">
        <v>240</v>
      </c>
      <c r="B93" s="9"/>
      <c r="C93" s="8" t="s">
        <v>251</v>
      </c>
      <c r="D93" s="9" t="s">
        <v>80</v>
      </c>
      <c r="E93" s="17">
        <v>1850</v>
      </c>
    </row>
    <row r="94" spans="1:7" s="13" customFormat="1" ht="37.5" hidden="1">
      <c r="A94" s="48" t="s">
        <v>329</v>
      </c>
      <c r="B94" s="42" t="s">
        <v>21</v>
      </c>
      <c r="C94" s="46" t="s">
        <v>252</v>
      </c>
      <c r="D94" s="42"/>
      <c r="E94" s="43">
        <f>E95</f>
        <v>5046</v>
      </c>
      <c r="F94" s="12"/>
      <c r="G94" s="12"/>
    </row>
    <row r="95" spans="1:5" ht="18.75" hidden="1">
      <c r="A95" s="6" t="s">
        <v>257</v>
      </c>
      <c r="B95" s="9"/>
      <c r="C95" s="8" t="s">
        <v>253</v>
      </c>
      <c r="D95" s="9"/>
      <c r="E95" s="17">
        <f>E96</f>
        <v>5046</v>
      </c>
    </row>
    <row r="96" spans="1:5" ht="37.5" hidden="1">
      <c r="A96" s="6" t="s">
        <v>240</v>
      </c>
      <c r="B96" s="9"/>
      <c r="C96" s="8" t="s">
        <v>253</v>
      </c>
      <c r="D96" s="9" t="s">
        <v>80</v>
      </c>
      <c r="E96" s="17">
        <v>5046</v>
      </c>
    </row>
    <row r="97" spans="1:7" s="13" customFormat="1" ht="56.25" hidden="1">
      <c r="A97" s="48" t="s">
        <v>330</v>
      </c>
      <c r="B97" s="42" t="s">
        <v>37</v>
      </c>
      <c r="C97" s="46" t="s">
        <v>258</v>
      </c>
      <c r="D97" s="42"/>
      <c r="E97" s="43">
        <f>E98</f>
        <v>200</v>
      </c>
      <c r="F97" s="12"/>
      <c r="G97" s="12"/>
    </row>
    <row r="98" spans="1:5" ht="18.75" hidden="1">
      <c r="A98" s="62" t="s">
        <v>256</v>
      </c>
      <c r="B98" s="9" t="s">
        <v>20</v>
      </c>
      <c r="C98" s="8" t="s">
        <v>259</v>
      </c>
      <c r="D98" s="9"/>
      <c r="E98" s="17">
        <f>E99</f>
        <v>200</v>
      </c>
    </row>
    <row r="99" spans="1:5" ht="37.5" hidden="1">
      <c r="A99" s="6" t="s">
        <v>240</v>
      </c>
      <c r="B99" s="9" t="s">
        <v>21</v>
      </c>
      <c r="C99" s="8" t="s">
        <v>259</v>
      </c>
      <c r="D99" s="9" t="s">
        <v>80</v>
      </c>
      <c r="E99" s="17">
        <v>200</v>
      </c>
    </row>
    <row r="100" spans="1:7" s="13" customFormat="1" ht="37.5" hidden="1">
      <c r="A100" s="48" t="s">
        <v>331</v>
      </c>
      <c r="B100" s="42"/>
      <c r="C100" s="46" t="s">
        <v>254</v>
      </c>
      <c r="D100" s="42"/>
      <c r="E100" s="43">
        <f>E101</f>
        <v>2100</v>
      </c>
      <c r="F100" s="12"/>
      <c r="G100" s="12"/>
    </row>
    <row r="101" spans="1:5" ht="37.5" hidden="1">
      <c r="A101" s="18" t="s">
        <v>104</v>
      </c>
      <c r="B101" s="9" t="s">
        <v>32</v>
      </c>
      <c r="C101" s="8" t="s">
        <v>255</v>
      </c>
      <c r="D101" s="9"/>
      <c r="E101" s="17">
        <f>E102</f>
        <v>2100</v>
      </c>
    </row>
    <row r="102" spans="1:5" ht="37.5" hidden="1">
      <c r="A102" s="6" t="s">
        <v>240</v>
      </c>
      <c r="B102" s="9"/>
      <c r="C102" s="8" t="s">
        <v>255</v>
      </c>
      <c r="D102" s="9" t="s">
        <v>80</v>
      </c>
      <c r="E102" s="17">
        <v>2100</v>
      </c>
    </row>
    <row r="103" spans="1:8" ht="56.25" hidden="1">
      <c r="A103" s="47" t="s">
        <v>345</v>
      </c>
      <c r="B103" s="42"/>
      <c r="C103" s="46" t="s">
        <v>260</v>
      </c>
      <c r="D103" s="42"/>
      <c r="E103" s="43">
        <f>E104</f>
        <v>9.2</v>
      </c>
      <c r="G103" s="44"/>
      <c r="H103" s="45"/>
    </row>
    <row r="104" spans="1:8" ht="18.75" hidden="1">
      <c r="A104" s="62" t="s">
        <v>261</v>
      </c>
      <c r="B104" s="9"/>
      <c r="C104" s="8" t="s">
        <v>262</v>
      </c>
      <c r="D104" s="9"/>
      <c r="E104" s="17">
        <f>E105</f>
        <v>9.2</v>
      </c>
      <c r="G104" s="44"/>
      <c r="H104" s="45"/>
    </row>
    <row r="105" spans="1:8" ht="37.5" hidden="1">
      <c r="A105" s="6" t="s">
        <v>240</v>
      </c>
      <c r="B105" s="9"/>
      <c r="C105" s="8" t="s">
        <v>262</v>
      </c>
      <c r="D105" s="9" t="s">
        <v>80</v>
      </c>
      <c r="E105" s="17">
        <v>9.2</v>
      </c>
      <c r="G105" s="44"/>
      <c r="H105" s="45"/>
    </row>
    <row r="106" spans="1:7" s="5" customFormat="1" ht="75" hidden="1">
      <c r="A106" s="47" t="s">
        <v>265</v>
      </c>
      <c r="B106" s="42"/>
      <c r="C106" s="46" t="s">
        <v>263</v>
      </c>
      <c r="D106" s="42"/>
      <c r="E106" s="43">
        <f>E107</f>
        <v>29013.5</v>
      </c>
      <c r="F106" s="4"/>
      <c r="G106" s="4"/>
    </row>
    <row r="107" spans="1:5" ht="37.5" hidden="1">
      <c r="A107" s="18" t="s">
        <v>70</v>
      </c>
      <c r="B107" s="9"/>
      <c r="C107" s="8" t="s">
        <v>264</v>
      </c>
      <c r="D107" s="9"/>
      <c r="E107" s="15">
        <f>E108</f>
        <v>29013.5</v>
      </c>
    </row>
    <row r="108" spans="1:5" ht="37.5" hidden="1">
      <c r="A108" s="6" t="s">
        <v>93</v>
      </c>
      <c r="B108" s="14"/>
      <c r="C108" s="8" t="s">
        <v>264</v>
      </c>
      <c r="D108" s="9" t="s">
        <v>90</v>
      </c>
      <c r="E108" s="17">
        <v>29013.5</v>
      </c>
    </row>
    <row r="109" spans="1:7" s="11" customFormat="1" ht="56.25" hidden="1">
      <c r="A109" s="67" t="s">
        <v>276</v>
      </c>
      <c r="B109" s="22"/>
      <c r="C109" s="65" t="s">
        <v>184</v>
      </c>
      <c r="D109" s="22"/>
      <c r="E109" s="66">
        <f>E110</f>
        <v>3830</v>
      </c>
      <c r="F109" s="10"/>
      <c r="G109" s="10"/>
    </row>
    <row r="110" spans="1:7" s="13" customFormat="1" ht="75" hidden="1">
      <c r="A110" s="54" t="s">
        <v>277</v>
      </c>
      <c r="B110" s="29"/>
      <c r="C110" s="29" t="s">
        <v>185</v>
      </c>
      <c r="D110" s="29"/>
      <c r="E110" s="53">
        <f>E111+E116</f>
        <v>3830</v>
      </c>
      <c r="F110" s="12"/>
      <c r="G110" s="12"/>
    </row>
    <row r="111" spans="1:7" s="5" customFormat="1" ht="37.5" hidden="1">
      <c r="A111" s="47" t="s">
        <v>106</v>
      </c>
      <c r="B111" s="42" t="s">
        <v>14</v>
      </c>
      <c r="C111" s="42" t="s">
        <v>186</v>
      </c>
      <c r="D111" s="42"/>
      <c r="E111" s="43">
        <f>E112</f>
        <v>3530</v>
      </c>
      <c r="F111" s="4"/>
      <c r="G111" s="4"/>
    </row>
    <row r="112" spans="1:5" ht="37.5" hidden="1">
      <c r="A112" s="18" t="s">
        <v>70</v>
      </c>
      <c r="B112" s="9"/>
      <c r="C112" s="8" t="s">
        <v>188</v>
      </c>
      <c r="D112" s="9"/>
      <c r="E112" s="17">
        <f>E113+E114+E115</f>
        <v>3530</v>
      </c>
    </row>
    <row r="113" spans="1:5" ht="75" hidden="1">
      <c r="A113" s="18" t="s">
        <v>84</v>
      </c>
      <c r="B113" s="9"/>
      <c r="C113" s="8" t="s">
        <v>188</v>
      </c>
      <c r="D113" s="9" t="s">
        <v>79</v>
      </c>
      <c r="E113" s="17">
        <v>3028.7</v>
      </c>
    </row>
    <row r="114" spans="1:5" ht="37.5" hidden="1">
      <c r="A114" s="6" t="s">
        <v>240</v>
      </c>
      <c r="B114" s="9"/>
      <c r="C114" s="8" t="s">
        <v>188</v>
      </c>
      <c r="D114" s="9" t="s">
        <v>80</v>
      </c>
      <c r="E114" s="17">
        <v>391.3</v>
      </c>
    </row>
    <row r="115" spans="1:5" ht="18.75" hidden="1">
      <c r="A115" s="18" t="s">
        <v>87</v>
      </c>
      <c r="B115" s="9"/>
      <c r="C115" s="8" t="s">
        <v>188</v>
      </c>
      <c r="D115" s="9" t="s">
        <v>81</v>
      </c>
      <c r="E115" s="17">
        <v>110</v>
      </c>
    </row>
    <row r="116" spans="1:7" s="5" customFormat="1" ht="56.25" hidden="1">
      <c r="A116" s="48" t="s">
        <v>105</v>
      </c>
      <c r="B116" s="42"/>
      <c r="C116" s="46" t="s">
        <v>236</v>
      </c>
      <c r="D116" s="42"/>
      <c r="E116" s="43">
        <f>E117</f>
        <v>300</v>
      </c>
      <c r="F116" s="4"/>
      <c r="G116" s="4"/>
    </row>
    <row r="117" spans="1:5" ht="18.75" hidden="1">
      <c r="A117" s="18" t="s">
        <v>74</v>
      </c>
      <c r="B117" s="9" t="s">
        <v>17</v>
      </c>
      <c r="C117" s="8" t="s">
        <v>237</v>
      </c>
      <c r="D117" s="9"/>
      <c r="E117" s="17">
        <f>E118</f>
        <v>300</v>
      </c>
    </row>
    <row r="118" spans="1:5" ht="37.5" hidden="1">
      <c r="A118" s="6" t="s">
        <v>240</v>
      </c>
      <c r="B118" s="9"/>
      <c r="C118" s="8" t="s">
        <v>237</v>
      </c>
      <c r="D118" s="9" t="s">
        <v>80</v>
      </c>
      <c r="E118" s="17">
        <v>300</v>
      </c>
    </row>
    <row r="119" spans="1:7" s="11" customFormat="1" ht="56.25" hidden="1">
      <c r="A119" s="67" t="s">
        <v>280</v>
      </c>
      <c r="B119" s="64"/>
      <c r="C119" s="65" t="s">
        <v>189</v>
      </c>
      <c r="D119" s="22"/>
      <c r="E119" s="66">
        <f>E121+E132+E139+E148+E157+E162</f>
        <v>89538.5</v>
      </c>
      <c r="F119" s="10"/>
      <c r="G119" s="10"/>
    </row>
    <row r="120" spans="1:7" s="13" customFormat="1" ht="75" hidden="1">
      <c r="A120" s="55" t="s">
        <v>281</v>
      </c>
      <c r="B120" s="29"/>
      <c r="C120" s="30" t="s">
        <v>230</v>
      </c>
      <c r="D120" s="29"/>
      <c r="E120" s="53">
        <f>E121+E132+E139+E148+E157+E162</f>
        <v>89538.5</v>
      </c>
      <c r="F120" s="12"/>
      <c r="G120" s="12"/>
    </row>
    <row r="121" spans="1:7" s="5" customFormat="1" ht="18.75" hidden="1">
      <c r="A121" s="48" t="s">
        <v>283</v>
      </c>
      <c r="B121" s="49"/>
      <c r="C121" s="46" t="s">
        <v>231</v>
      </c>
      <c r="D121" s="42"/>
      <c r="E121" s="43">
        <f>E122+E124+E126+E128+E130</f>
        <v>33328.1</v>
      </c>
      <c r="F121" s="4"/>
      <c r="G121" s="4"/>
    </row>
    <row r="122" spans="1:5" ht="37.5" hidden="1">
      <c r="A122" s="18" t="s">
        <v>70</v>
      </c>
      <c r="B122" s="40"/>
      <c r="C122" s="9" t="s">
        <v>190</v>
      </c>
      <c r="D122" s="9"/>
      <c r="E122" s="17">
        <f>E123</f>
        <v>10809.7</v>
      </c>
    </row>
    <row r="123" spans="1:5" ht="37.5" hidden="1">
      <c r="A123" s="6" t="s">
        <v>93</v>
      </c>
      <c r="B123" s="40"/>
      <c r="C123" s="9" t="s">
        <v>190</v>
      </c>
      <c r="D123" s="9" t="s">
        <v>90</v>
      </c>
      <c r="E123" s="17">
        <f>14839.7-4030</f>
        <v>10809.7</v>
      </c>
    </row>
    <row r="124" spans="1:5" ht="18.75" hidden="1">
      <c r="A124" s="18" t="s">
        <v>49</v>
      </c>
      <c r="B124" s="40"/>
      <c r="C124" s="9" t="s">
        <v>191</v>
      </c>
      <c r="D124" s="9"/>
      <c r="E124" s="17">
        <f>E125</f>
        <v>50</v>
      </c>
    </row>
    <row r="125" spans="1:5" ht="37.5" hidden="1">
      <c r="A125" s="6" t="s">
        <v>93</v>
      </c>
      <c r="B125" s="40"/>
      <c r="C125" s="9" t="s">
        <v>191</v>
      </c>
      <c r="D125" s="9" t="s">
        <v>90</v>
      </c>
      <c r="E125" s="17">
        <v>50</v>
      </c>
    </row>
    <row r="126" spans="1:5" ht="18.75" hidden="1">
      <c r="A126" s="6" t="s">
        <v>78</v>
      </c>
      <c r="B126" s="40"/>
      <c r="C126" s="9" t="s">
        <v>192</v>
      </c>
      <c r="D126" s="9"/>
      <c r="E126" s="17">
        <f>E127</f>
        <v>200</v>
      </c>
    </row>
    <row r="127" spans="1:5" ht="37.5" hidden="1">
      <c r="A127" s="6" t="s">
        <v>93</v>
      </c>
      <c r="B127" s="40"/>
      <c r="C127" s="9" t="s">
        <v>192</v>
      </c>
      <c r="D127" s="9" t="s">
        <v>90</v>
      </c>
      <c r="E127" s="17">
        <v>200</v>
      </c>
    </row>
    <row r="128" spans="1:5" ht="56.25" hidden="1">
      <c r="A128" s="18" t="s">
        <v>107</v>
      </c>
      <c r="B128" s="40"/>
      <c r="C128" s="8" t="s">
        <v>193</v>
      </c>
      <c r="D128" s="9"/>
      <c r="E128" s="17">
        <f>E129</f>
        <v>0.4</v>
      </c>
    </row>
    <row r="129" spans="1:5" ht="18.75" hidden="1">
      <c r="A129" s="18" t="s">
        <v>86</v>
      </c>
      <c r="B129" s="40"/>
      <c r="C129" s="8" t="s">
        <v>193</v>
      </c>
      <c r="D129" s="9" t="s">
        <v>82</v>
      </c>
      <c r="E129" s="17">
        <v>0.4</v>
      </c>
    </row>
    <row r="130" spans="1:5" ht="56.25" hidden="1">
      <c r="A130" s="20" t="s">
        <v>339</v>
      </c>
      <c r="B130" s="40"/>
      <c r="C130" s="9" t="s">
        <v>354</v>
      </c>
      <c r="D130" s="9"/>
      <c r="E130" s="17">
        <f>E131</f>
        <v>22268</v>
      </c>
    </row>
    <row r="131" spans="1:5" ht="37.5" hidden="1">
      <c r="A131" s="6" t="s">
        <v>93</v>
      </c>
      <c r="B131" s="40"/>
      <c r="C131" s="9" t="s">
        <v>354</v>
      </c>
      <c r="D131" s="9" t="s">
        <v>90</v>
      </c>
      <c r="E131" s="17">
        <v>22268</v>
      </c>
    </row>
    <row r="132" spans="1:7" s="5" customFormat="1" ht="18.75" hidden="1">
      <c r="A132" s="47" t="s">
        <v>282</v>
      </c>
      <c r="B132" s="49"/>
      <c r="C132" s="46" t="s">
        <v>194</v>
      </c>
      <c r="D132" s="42"/>
      <c r="E132" s="43">
        <f>E133+E135+E138</f>
        <v>11662</v>
      </c>
      <c r="F132" s="4"/>
      <c r="G132" s="4"/>
    </row>
    <row r="133" spans="1:5" ht="37.5" hidden="1">
      <c r="A133" s="18" t="s">
        <v>70</v>
      </c>
      <c r="B133" s="40"/>
      <c r="C133" s="8" t="s">
        <v>195</v>
      </c>
      <c r="D133" s="9"/>
      <c r="E133" s="17">
        <f>E134</f>
        <v>3634</v>
      </c>
    </row>
    <row r="134" spans="1:5" ht="37.5" hidden="1">
      <c r="A134" s="6" t="s">
        <v>93</v>
      </c>
      <c r="B134" s="40"/>
      <c r="C134" s="8" t="s">
        <v>195</v>
      </c>
      <c r="D134" s="9" t="s">
        <v>90</v>
      </c>
      <c r="E134" s="17">
        <v>3634</v>
      </c>
    </row>
    <row r="135" spans="1:5" ht="18.75" hidden="1">
      <c r="A135" s="6" t="s">
        <v>78</v>
      </c>
      <c r="B135" s="40"/>
      <c r="C135" s="9" t="s">
        <v>196</v>
      </c>
      <c r="D135" s="9"/>
      <c r="E135" s="17">
        <f>E136</f>
        <v>413</v>
      </c>
    </row>
    <row r="136" spans="1:5" ht="37.5" hidden="1">
      <c r="A136" s="6" t="s">
        <v>93</v>
      </c>
      <c r="B136" s="40"/>
      <c r="C136" s="9" t="s">
        <v>196</v>
      </c>
      <c r="D136" s="9" t="s">
        <v>90</v>
      </c>
      <c r="E136" s="17">
        <v>413</v>
      </c>
    </row>
    <row r="137" spans="1:5" ht="56.25" hidden="1">
      <c r="A137" s="20" t="s">
        <v>339</v>
      </c>
      <c r="B137" s="40"/>
      <c r="C137" s="9" t="s">
        <v>355</v>
      </c>
      <c r="D137" s="9"/>
      <c r="E137" s="17">
        <f>E138</f>
        <v>7615</v>
      </c>
    </row>
    <row r="138" spans="1:5" ht="37.5" hidden="1">
      <c r="A138" s="6" t="s">
        <v>93</v>
      </c>
      <c r="B138" s="40"/>
      <c r="C138" s="9" t="s">
        <v>355</v>
      </c>
      <c r="D138" s="9" t="s">
        <v>90</v>
      </c>
      <c r="E138" s="17">
        <v>7615</v>
      </c>
    </row>
    <row r="139" spans="1:7" s="5" customFormat="1" ht="18.75" hidden="1">
      <c r="A139" s="48" t="s">
        <v>108</v>
      </c>
      <c r="B139" s="49"/>
      <c r="C139" s="46" t="s">
        <v>197</v>
      </c>
      <c r="D139" s="42"/>
      <c r="E139" s="43">
        <f>E140+E142+E144+E147</f>
        <v>26947.7</v>
      </c>
      <c r="F139" s="4"/>
      <c r="G139" s="4"/>
    </row>
    <row r="140" spans="1:5" ht="37.5" hidden="1">
      <c r="A140" s="18" t="s">
        <v>70</v>
      </c>
      <c r="B140" s="40"/>
      <c r="C140" s="9" t="s">
        <v>198</v>
      </c>
      <c r="D140" s="9"/>
      <c r="E140" s="17">
        <f>E141</f>
        <v>9445.400000000001</v>
      </c>
    </row>
    <row r="141" spans="1:5" ht="37.5" hidden="1">
      <c r="A141" s="6" t="s">
        <v>93</v>
      </c>
      <c r="B141" s="40"/>
      <c r="C141" s="9" t="s">
        <v>198</v>
      </c>
      <c r="D141" s="9" t="s">
        <v>90</v>
      </c>
      <c r="E141" s="17">
        <f>9924.6+660.7-1139.9</f>
        <v>9445.400000000001</v>
      </c>
    </row>
    <row r="142" spans="1:5" ht="18.75" hidden="1">
      <c r="A142" s="6" t="s">
        <v>78</v>
      </c>
      <c r="B142" s="40"/>
      <c r="C142" s="9" t="s">
        <v>199</v>
      </c>
      <c r="D142" s="9"/>
      <c r="E142" s="17">
        <f>E143</f>
        <v>1000</v>
      </c>
    </row>
    <row r="143" spans="1:5" ht="37.5" hidden="1">
      <c r="A143" s="6" t="s">
        <v>93</v>
      </c>
      <c r="B143" s="40"/>
      <c r="C143" s="9" t="s">
        <v>199</v>
      </c>
      <c r="D143" s="9" t="s">
        <v>90</v>
      </c>
      <c r="E143" s="17">
        <v>1000</v>
      </c>
    </row>
    <row r="144" spans="1:5" ht="37.5" hidden="1">
      <c r="A144" s="20" t="s">
        <v>246</v>
      </c>
      <c r="B144" s="40"/>
      <c r="C144" s="9" t="s">
        <v>245</v>
      </c>
      <c r="D144" s="9"/>
      <c r="E144" s="17">
        <f>E145</f>
        <v>2970</v>
      </c>
    </row>
    <row r="145" spans="1:5" ht="37.5" hidden="1">
      <c r="A145" s="21" t="s">
        <v>241</v>
      </c>
      <c r="B145" s="40"/>
      <c r="C145" s="9" t="s">
        <v>245</v>
      </c>
      <c r="D145" s="9" t="s">
        <v>91</v>
      </c>
      <c r="E145" s="17">
        <v>2970</v>
      </c>
    </row>
    <row r="146" spans="1:5" ht="56.25" hidden="1">
      <c r="A146" s="20" t="s">
        <v>339</v>
      </c>
      <c r="B146" s="40"/>
      <c r="C146" s="9" t="s">
        <v>356</v>
      </c>
      <c r="D146" s="9"/>
      <c r="E146" s="17">
        <f>E147</f>
        <v>13532.3</v>
      </c>
    </row>
    <row r="147" spans="1:5" ht="37.5" hidden="1">
      <c r="A147" s="6" t="s">
        <v>93</v>
      </c>
      <c r="B147" s="40"/>
      <c r="C147" s="9" t="s">
        <v>356</v>
      </c>
      <c r="D147" s="9" t="s">
        <v>90</v>
      </c>
      <c r="E147" s="17">
        <v>13532.3</v>
      </c>
    </row>
    <row r="148" spans="1:7" s="5" customFormat="1" ht="37.5" hidden="1">
      <c r="A148" s="48" t="s">
        <v>109</v>
      </c>
      <c r="B148" s="49"/>
      <c r="C148" s="46" t="s">
        <v>200</v>
      </c>
      <c r="D148" s="42"/>
      <c r="E148" s="43">
        <f>E149+E151+E155+E153</f>
        <v>8237.599999999999</v>
      </c>
      <c r="F148" s="4"/>
      <c r="G148" s="4"/>
    </row>
    <row r="149" spans="1:5" ht="37.5" hidden="1">
      <c r="A149" s="18" t="s">
        <v>70</v>
      </c>
      <c r="B149" s="40"/>
      <c r="C149" s="9" t="s">
        <v>201</v>
      </c>
      <c r="D149" s="9"/>
      <c r="E149" s="17">
        <f>E150</f>
        <v>2537</v>
      </c>
    </row>
    <row r="150" spans="1:5" ht="37.5" hidden="1">
      <c r="A150" s="6" t="s">
        <v>93</v>
      </c>
      <c r="B150" s="40"/>
      <c r="C150" s="9" t="s">
        <v>201</v>
      </c>
      <c r="D150" s="9" t="s">
        <v>90</v>
      </c>
      <c r="E150" s="17">
        <v>2537</v>
      </c>
    </row>
    <row r="151" spans="1:5" ht="37.5" hidden="1">
      <c r="A151" s="6" t="s">
        <v>338</v>
      </c>
      <c r="B151" s="40"/>
      <c r="C151" s="9" t="s">
        <v>340</v>
      </c>
      <c r="D151" s="9"/>
      <c r="E151" s="17">
        <f>E152</f>
        <v>2498.9</v>
      </c>
    </row>
    <row r="152" spans="1:5" ht="37.5" hidden="1">
      <c r="A152" s="6" t="s">
        <v>93</v>
      </c>
      <c r="B152" s="40"/>
      <c r="C152" s="9" t="s">
        <v>340</v>
      </c>
      <c r="D152" s="9" t="s">
        <v>90</v>
      </c>
      <c r="E152" s="17">
        <v>2498.9</v>
      </c>
    </row>
    <row r="153" spans="1:5" ht="18.75" hidden="1">
      <c r="A153" s="6" t="s">
        <v>78</v>
      </c>
      <c r="B153" s="40"/>
      <c r="C153" s="9" t="s">
        <v>363</v>
      </c>
      <c r="D153" s="9"/>
      <c r="E153" s="17">
        <f>E154</f>
        <v>1101</v>
      </c>
    </row>
    <row r="154" spans="1:5" ht="37.5" hidden="1">
      <c r="A154" s="6" t="s">
        <v>93</v>
      </c>
      <c r="B154" s="40"/>
      <c r="C154" s="9" t="s">
        <v>363</v>
      </c>
      <c r="D154" s="9" t="s">
        <v>90</v>
      </c>
      <c r="E154" s="17">
        <v>1101</v>
      </c>
    </row>
    <row r="155" spans="1:5" ht="56.25" hidden="1">
      <c r="A155" s="20" t="s">
        <v>339</v>
      </c>
      <c r="B155" s="40"/>
      <c r="C155" s="9" t="s">
        <v>357</v>
      </c>
      <c r="D155" s="9"/>
      <c r="E155" s="17">
        <f>E156</f>
        <v>2100.7</v>
      </c>
    </row>
    <row r="156" spans="1:5" ht="37.5" hidden="1">
      <c r="A156" s="6" t="s">
        <v>93</v>
      </c>
      <c r="B156" s="40"/>
      <c r="C156" s="9" t="s">
        <v>357</v>
      </c>
      <c r="D156" s="9" t="s">
        <v>90</v>
      </c>
      <c r="E156" s="17">
        <v>2100.7</v>
      </c>
    </row>
    <row r="157" spans="1:7" s="5" customFormat="1" ht="37.5" hidden="1">
      <c r="A157" s="48" t="s">
        <v>110</v>
      </c>
      <c r="B157" s="49"/>
      <c r="C157" s="46" t="s">
        <v>202</v>
      </c>
      <c r="D157" s="42"/>
      <c r="E157" s="43">
        <f>E158+E160</f>
        <v>6257.5</v>
      </c>
      <c r="F157" s="4"/>
      <c r="G157" s="4"/>
    </row>
    <row r="158" spans="1:5" ht="37.5" hidden="1">
      <c r="A158" s="18" t="s">
        <v>70</v>
      </c>
      <c r="B158" s="40"/>
      <c r="C158" s="9" t="s">
        <v>203</v>
      </c>
      <c r="D158" s="9"/>
      <c r="E158" s="17">
        <f>E159</f>
        <v>3008.6</v>
      </c>
    </row>
    <row r="159" spans="1:5" ht="37.5" hidden="1">
      <c r="A159" s="6" t="s">
        <v>93</v>
      </c>
      <c r="B159" s="40"/>
      <c r="C159" s="9" t="s">
        <v>203</v>
      </c>
      <c r="D159" s="9" t="s">
        <v>90</v>
      </c>
      <c r="E159" s="17">
        <v>3008.6</v>
      </c>
    </row>
    <row r="160" spans="1:5" ht="56.25" hidden="1">
      <c r="A160" s="20" t="s">
        <v>339</v>
      </c>
      <c r="B160" s="40"/>
      <c r="C160" s="9" t="s">
        <v>358</v>
      </c>
      <c r="D160" s="9"/>
      <c r="E160" s="17">
        <f>E161</f>
        <v>3248.9</v>
      </c>
    </row>
    <row r="161" spans="1:5" ht="37.5" hidden="1">
      <c r="A161" s="6" t="s">
        <v>93</v>
      </c>
      <c r="B161" s="40"/>
      <c r="C161" s="9" t="s">
        <v>358</v>
      </c>
      <c r="D161" s="9" t="s">
        <v>90</v>
      </c>
      <c r="E161" s="17">
        <v>3248.9</v>
      </c>
    </row>
    <row r="162" spans="1:7" s="5" customFormat="1" ht="18.75" hidden="1">
      <c r="A162" s="48" t="s">
        <v>284</v>
      </c>
      <c r="B162" s="49"/>
      <c r="C162" s="42" t="s">
        <v>204</v>
      </c>
      <c r="D162" s="42"/>
      <c r="E162" s="43">
        <f>E163</f>
        <v>3105.6000000000004</v>
      </c>
      <c r="F162" s="4"/>
      <c r="G162" s="4"/>
    </row>
    <row r="163" spans="1:5" ht="37.5" hidden="1">
      <c r="A163" s="18" t="s">
        <v>70</v>
      </c>
      <c r="B163" s="40"/>
      <c r="C163" s="9" t="s">
        <v>205</v>
      </c>
      <c r="D163" s="9"/>
      <c r="E163" s="17">
        <f>E164+E165+E166</f>
        <v>3105.6000000000004</v>
      </c>
    </row>
    <row r="164" spans="1:5" ht="75" hidden="1">
      <c r="A164" s="18" t="s">
        <v>84</v>
      </c>
      <c r="B164" s="40"/>
      <c r="C164" s="9" t="s">
        <v>205</v>
      </c>
      <c r="D164" s="9" t="s">
        <v>79</v>
      </c>
      <c r="E164" s="17">
        <v>2565.4</v>
      </c>
    </row>
    <row r="165" spans="1:5" ht="37.5" hidden="1">
      <c r="A165" s="6" t="s">
        <v>240</v>
      </c>
      <c r="B165" s="40"/>
      <c r="C165" s="9" t="s">
        <v>205</v>
      </c>
      <c r="D165" s="9" t="s">
        <v>80</v>
      </c>
      <c r="E165" s="17">
        <v>534.2</v>
      </c>
    </row>
    <row r="166" spans="1:5" ht="18.75" hidden="1">
      <c r="A166" s="18" t="s">
        <v>87</v>
      </c>
      <c r="B166" s="40"/>
      <c r="C166" s="9" t="s">
        <v>205</v>
      </c>
      <c r="D166" s="9" t="s">
        <v>81</v>
      </c>
      <c r="E166" s="17">
        <v>6</v>
      </c>
    </row>
    <row r="167" spans="1:7" s="11" customFormat="1" ht="56.25" hidden="1">
      <c r="A167" s="63" t="s">
        <v>285</v>
      </c>
      <c r="B167" s="22"/>
      <c r="C167" s="22" t="s">
        <v>207</v>
      </c>
      <c r="D167" s="22"/>
      <c r="E167" s="66">
        <f>E168+E172</f>
        <v>195</v>
      </c>
      <c r="F167" s="10"/>
      <c r="G167" s="10"/>
    </row>
    <row r="168" spans="1:7" s="13" customFormat="1" ht="56.25" hidden="1">
      <c r="A168" s="54" t="s">
        <v>286</v>
      </c>
      <c r="B168" s="29"/>
      <c r="C168" s="29" t="s">
        <v>208</v>
      </c>
      <c r="D168" s="29"/>
      <c r="E168" s="53">
        <f>E169</f>
        <v>100</v>
      </c>
      <c r="F168" s="12"/>
      <c r="G168" s="12"/>
    </row>
    <row r="169" spans="1:5" ht="37.5" hidden="1">
      <c r="A169" s="18" t="s">
        <v>171</v>
      </c>
      <c r="B169" s="9"/>
      <c r="C169" s="9" t="s">
        <v>172</v>
      </c>
      <c r="D169" s="9"/>
      <c r="E169" s="17">
        <f>E170</f>
        <v>100</v>
      </c>
    </row>
    <row r="170" spans="1:5" ht="75" hidden="1">
      <c r="A170" s="6" t="s">
        <v>102</v>
      </c>
      <c r="B170" s="9" t="s">
        <v>31</v>
      </c>
      <c r="C170" s="9" t="s">
        <v>173</v>
      </c>
      <c r="D170" s="9"/>
      <c r="E170" s="17">
        <f>E171</f>
        <v>100</v>
      </c>
    </row>
    <row r="171" spans="1:5" ht="18.75" hidden="1">
      <c r="A171" s="18" t="s">
        <v>87</v>
      </c>
      <c r="B171" s="9"/>
      <c r="C171" s="9" t="s">
        <v>173</v>
      </c>
      <c r="D171" s="9" t="s">
        <v>81</v>
      </c>
      <c r="E171" s="17">
        <v>100</v>
      </c>
    </row>
    <row r="172" spans="1:7" s="13" customFormat="1" ht="37.5" hidden="1">
      <c r="A172" s="54" t="s">
        <v>287</v>
      </c>
      <c r="B172" s="29"/>
      <c r="C172" s="29" t="s">
        <v>206</v>
      </c>
      <c r="D172" s="29"/>
      <c r="E172" s="53">
        <f>E173</f>
        <v>95</v>
      </c>
      <c r="F172" s="12"/>
      <c r="G172" s="12"/>
    </row>
    <row r="173" spans="1:5" ht="56.25" hidden="1">
      <c r="A173" s="18" t="s">
        <v>174</v>
      </c>
      <c r="B173" s="9"/>
      <c r="C173" s="9" t="s">
        <v>175</v>
      </c>
      <c r="D173" s="9"/>
      <c r="E173" s="17">
        <f>E174</f>
        <v>95</v>
      </c>
    </row>
    <row r="174" spans="1:5" ht="37.5" hidden="1">
      <c r="A174" s="18" t="s">
        <v>103</v>
      </c>
      <c r="B174" s="9" t="s">
        <v>22</v>
      </c>
      <c r="C174" s="9" t="s">
        <v>176</v>
      </c>
      <c r="D174" s="9"/>
      <c r="E174" s="17">
        <f>E175</f>
        <v>95</v>
      </c>
    </row>
    <row r="175" spans="1:5" ht="37.5" hidden="1">
      <c r="A175" s="6" t="s">
        <v>240</v>
      </c>
      <c r="B175" s="9" t="s">
        <v>23</v>
      </c>
      <c r="C175" s="9" t="s">
        <v>176</v>
      </c>
      <c r="D175" s="9" t="s">
        <v>80</v>
      </c>
      <c r="E175" s="17">
        <v>95</v>
      </c>
    </row>
    <row r="176" spans="1:7" s="11" customFormat="1" ht="75" hidden="1">
      <c r="A176" s="67" t="s">
        <v>288</v>
      </c>
      <c r="B176" s="64"/>
      <c r="C176" s="22" t="s">
        <v>222</v>
      </c>
      <c r="D176" s="22"/>
      <c r="E176" s="66">
        <f>E177</f>
        <v>2192.4</v>
      </c>
      <c r="F176" s="10"/>
      <c r="G176" s="10"/>
    </row>
    <row r="177" spans="1:7" s="13" customFormat="1" ht="75" hidden="1">
      <c r="A177" s="55" t="s">
        <v>290</v>
      </c>
      <c r="B177" s="29"/>
      <c r="C177" s="29" t="s">
        <v>223</v>
      </c>
      <c r="D177" s="29"/>
      <c r="E177" s="53">
        <f>E178+E181</f>
        <v>2192.4</v>
      </c>
      <c r="F177" s="12"/>
      <c r="G177" s="12"/>
    </row>
    <row r="178" spans="1:7" s="5" customFormat="1" ht="18.75" hidden="1">
      <c r="A178" s="47" t="s">
        <v>289</v>
      </c>
      <c r="B178" s="49"/>
      <c r="C178" s="42" t="s">
        <v>224</v>
      </c>
      <c r="D178" s="42"/>
      <c r="E178" s="43">
        <f>E179</f>
        <v>550</v>
      </c>
      <c r="F178" s="4"/>
      <c r="G178" s="4"/>
    </row>
    <row r="179" spans="1:5" ht="37.5" hidden="1">
      <c r="A179" s="18" t="s">
        <v>112</v>
      </c>
      <c r="B179" s="40"/>
      <c r="C179" s="9" t="s">
        <v>225</v>
      </c>
      <c r="D179" s="9"/>
      <c r="E179" s="17">
        <f>E180</f>
        <v>550</v>
      </c>
    </row>
    <row r="180" spans="1:5" ht="37.5" hidden="1">
      <c r="A180" s="6" t="s">
        <v>93</v>
      </c>
      <c r="B180" s="40"/>
      <c r="C180" s="9" t="s">
        <v>225</v>
      </c>
      <c r="D180" s="14" t="s">
        <v>90</v>
      </c>
      <c r="E180" s="41">
        <v>550</v>
      </c>
    </row>
    <row r="181" spans="1:7" s="5" customFormat="1" ht="18.75" hidden="1">
      <c r="A181" s="48" t="s">
        <v>111</v>
      </c>
      <c r="B181" s="49"/>
      <c r="C181" s="46" t="s">
        <v>226</v>
      </c>
      <c r="D181" s="42"/>
      <c r="E181" s="43">
        <f>E182</f>
        <v>1642.4</v>
      </c>
      <c r="F181" s="4"/>
      <c r="G181" s="4"/>
    </row>
    <row r="182" spans="1:5" ht="93.75" hidden="1">
      <c r="A182" s="18" t="s">
        <v>347</v>
      </c>
      <c r="B182" s="40"/>
      <c r="C182" s="8" t="s">
        <v>227</v>
      </c>
      <c r="D182" s="9"/>
      <c r="E182" s="17">
        <f>E183</f>
        <v>1642.4</v>
      </c>
    </row>
    <row r="183" spans="1:5" ht="18.75" hidden="1">
      <c r="A183" s="18" t="s">
        <v>85</v>
      </c>
      <c r="B183" s="40"/>
      <c r="C183" s="8" t="s">
        <v>227</v>
      </c>
      <c r="D183" s="9" t="s">
        <v>83</v>
      </c>
      <c r="E183" s="17">
        <v>1642.4</v>
      </c>
    </row>
    <row r="184" spans="1:7" s="11" customFormat="1" ht="75" hidden="1">
      <c r="A184" s="67" t="s">
        <v>291</v>
      </c>
      <c r="B184" s="64"/>
      <c r="C184" s="65" t="s">
        <v>218</v>
      </c>
      <c r="D184" s="22"/>
      <c r="E184" s="66">
        <f>E185</f>
        <v>1000</v>
      </c>
      <c r="F184" s="10"/>
      <c r="G184" s="10"/>
    </row>
    <row r="185" spans="1:7" s="13" customFormat="1" ht="75" hidden="1">
      <c r="A185" s="55" t="s">
        <v>292</v>
      </c>
      <c r="B185" s="29"/>
      <c r="C185" s="29" t="s">
        <v>219</v>
      </c>
      <c r="D185" s="29"/>
      <c r="E185" s="53">
        <f>E186</f>
        <v>1000</v>
      </c>
      <c r="F185" s="12"/>
      <c r="G185" s="12"/>
    </row>
    <row r="186" spans="1:7" s="5" customFormat="1" ht="37.5" hidden="1">
      <c r="A186" s="47" t="s">
        <v>332</v>
      </c>
      <c r="B186" s="49"/>
      <c r="C186" s="42" t="s">
        <v>220</v>
      </c>
      <c r="D186" s="42"/>
      <c r="E186" s="43">
        <f>E187</f>
        <v>1000</v>
      </c>
      <c r="F186" s="4"/>
      <c r="G186" s="4"/>
    </row>
    <row r="187" spans="1:5" ht="18.75" hidden="1">
      <c r="A187" s="18" t="s">
        <v>113</v>
      </c>
      <c r="B187" s="40"/>
      <c r="C187" s="9" t="s">
        <v>221</v>
      </c>
      <c r="D187" s="9"/>
      <c r="E187" s="17">
        <f>E188+E189</f>
        <v>1000</v>
      </c>
    </row>
    <row r="188" spans="1:5" ht="37.5" hidden="1">
      <c r="A188" s="6" t="s">
        <v>240</v>
      </c>
      <c r="B188" s="40"/>
      <c r="C188" s="9" t="s">
        <v>221</v>
      </c>
      <c r="D188" s="9" t="s">
        <v>80</v>
      </c>
      <c r="E188" s="17">
        <v>100</v>
      </c>
    </row>
    <row r="189" spans="1:5" ht="18.75" hidden="1">
      <c r="A189" s="6" t="s">
        <v>85</v>
      </c>
      <c r="B189" s="40"/>
      <c r="C189" s="9" t="s">
        <v>221</v>
      </c>
      <c r="D189" s="9" t="s">
        <v>83</v>
      </c>
      <c r="E189" s="17">
        <v>900</v>
      </c>
    </row>
    <row r="190" spans="1:10" s="11" customFormat="1" ht="56.25" hidden="1">
      <c r="A190" s="63" t="s">
        <v>293</v>
      </c>
      <c r="B190" s="64"/>
      <c r="C190" s="65" t="s">
        <v>217</v>
      </c>
      <c r="D190" s="22"/>
      <c r="E190" s="66">
        <f>E191</f>
        <v>2449.2</v>
      </c>
      <c r="F190" s="10"/>
      <c r="G190" s="10"/>
      <c r="J190" s="26"/>
    </row>
    <row r="191" spans="1:7" s="13" customFormat="1" ht="75" hidden="1">
      <c r="A191" s="54" t="s">
        <v>294</v>
      </c>
      <c r="B191" s="29"/>
      <c r="C191" s="29" t="s">
        <v>212</v>
      </c>
      <c r="D191" s="29"/>
      <c r="E191" s="53">
        <f>E192+E195</f>
        <v>2449.2</v>
      </c>
      <c r="F191" s="12"/>
      <c r="G191" s="12"/>
    </row>
    <row r="192" spans="1:7" s="5" customFormat="1" ht="37.5" hidden="1">
      <c r="A192" s="50" t="s">
        <v>334</v>
      </c>
      <c r="B192" s="49"/>
      <c r="C192" s="46" t="s">
        <v>213</v>
      </c>
      <c r="D192" s="42"/>
      <c r="E192" s="43">
        <f>E193</f>
        <v>250</v>
      </c>
      <c r="F192" s="4"/>
      <c r="G192" s="4"/>
    </row>
    <row r="193" spans="1:5" ht="56.25" hidden="1">
      <c r="A193" s="27" t="s">
        <v>333</v>
      </c>
      <c r="B193" s="40"/>
      <c r="C193" s="8" t="s">
        <v>215</v>
      </c>
      <c r="D193" s="9"/>
      <c r="E193" s="17">
        <f>E194</f>
        <v>250</v>
      </c>
    </row>
    <row r="194" spans="1:5" ht="37.5" hidden="1">
      <c r="A194" s="6" t="s">
        <v>240</v>
      </c>
      <c r="B194" s="40"/>
      <c r="C194" s="8" t="s">
        <v>215</v>
      </c>
      <c r="D194" s="9" t="s">
        <v>80</v>
      </c>
      <c r="E194" s="17">
        <v>250</v>
      </c>
    </row>
    <row r="195" spans="1:7" s="5" customFormat="1" ht="75" hidden="1">
      <c r="A195" s="47" t="s">
        <v>295</v>
      </c>
      <c r="B195" s="49"/>
      <c r="C195" s="46" t="s">
        <v>214</v>
      </c>
      <c r="D195" s="42"/>
      <c r="E195" s="43">
        <f>E196</f>
        <v>2199.2</v>
      </c>
      <c r="F195" s="4"/>
      <c r="G195" s="4"/>
    </row>
    <row r="196" spans="1:5" ht="37.5" hidden="1">
      <c r="A196" s="18" t="s">
        <v>70</v>
      </c>
      <c r="B196" s="40"/>
      <c r="C196" s="8" t="s">
        <v>216</v>
      </c>
      <c r="D196" s="9"/>
      <c r="E196" s="17">
        <f>E197</f>
        <v>2199.2</v>
      </c>
    </row>
    <row r="197" spans="1:5" ht="37.5" hidden="1">
      <c r="A197" s="6" t="s">
        <v>93</v>
      </c>
      <c r="B197" s="40"/>
      <c r="C197" s="8" t="s">
        <v>216</v>
      </c>
      <c r="D197" s="9" t="s">
        <v>90</v>
      </c>
      <c r="E197" s="17">
        <v>2199.2</v>
      </c>
    </row>
    <row r="198" spans="1:5" ht="56.25" hidden="1">
      <c r="A198" s="67" t="s">
        <v>336</v>
      </c>
      <c r="B198" s="64"/>
      <c r="C198" s="65" t="s">
        <v>296</v>
      </c>
      <c r="D198" s="22"/>
      <c r="E198" s="66">
        <f>E199</f>
        <v>142.5</v>
      </c>
    </row>
    <row r="199" spans="1:5" ht="56.25" hidden="1">
      <c r="A199" s="55" t="s">
        <v>335</v>
      </c>
      <c r="B199" s="29"/>
      <c r="C199" s="29" t="s">
        <v>297</v>
      </c>
      <c r="D199" s="29"/>
      <c r="E199" s="53">
        <f>E200</f>
        <v>142.5</v>
      </c>
    </row>
    <row r="200" spans="1:5" ht="75" hidden="1">
      <c r="A200" s="47" t="s">
        <v>298</v>
      </c>
      <c r="B200" s="49"/>
      <c r="C200" s="42" t="s">
        <v>299</v>
      </c>
      <c r="D200" s="42"/>
      <c r="E200" s="43">
        <f>E201</f>
        <v>142.5</v>
      </c>
    </row>
    <row r="201" spans="1:5" ht="18.75" hidden="1">
      <c r="A201" s="18" t="s">
        <v>300</v>
      </c>
      <c r="B201" s="40"/>
      <c r="C201" s="9" t="s">
        <v>349</v>
      </c>
      <c r="D201" s="9"/>
      <c r="E201" s="17">
        <f>E202</f>
        <v>142.5</v>
      </c>
    </row>
    <row r="202" spans="1:5" ht="37.5" hidden="1">
      <c r="A202" s="6" t="s">
        <v>240</v>
      </c>
      <c r="B202" s="40"/>
      <c r="C202" s="9" t="s">
        <v>349</v>
      </c>
      <c r="D202" s="9" t="s">
        <v>80</v>
      </c>
      <c r="E202" s="17">
        <v>142.5</v>
      </c>
    </row>
    <row r="203" spans="1:7" s="52" customFormat="1" ht="37.5" hidden="1">
      <c r="A203" s="63" t="s">
        <v>60</v>
      </c>
      <c r="B203" s="22"/>
      <c r="C203" s="65" t="s">
        <v>138</v>
      </c>
      <c r="D203" s="22"/>
      <c r="E203" s="66">
        <f>E204</f>
        <v>1358.9</v>
      </c>
      <c r="F203" s="51"/>
      <c r="G203" s="51"/>
    </row>
    <row r="204" spans="1:5" ht="37.5" hidden="1">
      <c r="A204" s="18" t="s">
        <v>61</v>
      </c>
      <c r="B204" s="9" t="s">
        <v>4</v>
      </c>
      <c r="C204" s="28" t="s">
        <v>139</v>
      </c>
      <c r="D204" s="9"/>
      <c r="E204" s="17">
        <f>E205</f>
        <v>1358.9</v>
      </c>
    </row>
    <row r="205" spans="1:5" ht="18.75" hidden="1">
      <c r="A205" s="18" t="s">
        <v>50</v>
      </c>
      <c r="B205" s="9" t="s">
        <v>4</v>
      </c>
      <c r="C205" s="28" t="s">
        <v>140</v>
      </c>
      <c r="D205" s="9"/>
      <c r="E205" s="17">
        <f>E206</f>
        <v>1358.9</v>
      </c>
    </row>
    <row r="206" spans="1:5" ht="75" hidden="1">
      <c r="A206" s="18" t="s">
        <v>84</v>
      </c>
      <c r="B206" s="29"/>
      <c r="C206" s="28" t="s">
        <v>140</v>
      </c>
      <c r="D206" s="9" t="s">
        <v>79</v>
      </c>
      <c r="E206" s="17">
        <v>1358.9</v>
      </c>
    </row>
    <row r="207" spans="1:7" s="11" customFormat="1" ht="37.5" hidden="1">
      <c r="A207" s="63" t="s">
        <v>62</v>
      </c>
      <c r="B207" s="22" t="s">
        <v>33</v>
      </c>
      <c r="C207" s="65" t="s">
        <v>141</v>
      </c>
      <c r="D207" s="22"/>
      <c r="E207" s="66">
        <f>E208</f>
        <v>408.8</v>
      </c>
      <c r="F207" s="10"/>
      <c r="G207" s="10"/>
    </row>
    <row r="208" spans="1:5" ht="37.5" hidden="1">
      <c r="A208" s="18" t="s">
        <v>95</v>
      </c>
      <c r="B208" s="30" t="s">
        <v>57</v>
      </c>
      <c r="C208" s="19" t="s">
        <v>142</v>
      </c>
      <c r="D208" s="9"/>
      <c r="E208" s="17">
        <f>E209</f>
        <v>408.8</v>
      </c>
    </row>
    <row r="209" spans="1:5" ht="18.75" hidden="1">
      <c r="A209" s="18" t="s">
        <v>50</v>
      </c>
      <c r="B209" s="19" t="s">
        <v>46</v>
      </c>
      <c r="C209" s="19" t="s">
        <v>143</v>
      </c>
      <c r="D209" s="9"/>
      <c r="E209" s="17">
        <f>E210</f>
        <v>408.8</v>
      </c>
    </row>
    <row r="210" spans="1:5" ht="75" hidden="1">
      <c r="A210" s="18" t="s">
        <v>84</v>
      </c>
      <c r="B210" s="19" t="s">
        <v>46</v>
      </c>
      <c r="C210" s="19" t="s">
        <v>143</v>
      </c>
      <c r="D210" s="9" t="s">
        <v>79</v>
      </c>
      <c r="E210" s="17">
        <v>408.8</v>
      </c>
    </row>
    <row r="211" spans="1:7" s="11" customFormat="1" ht="37.5" hidden="1">
      <c r="A211" s="63" t="s">
        <v>58</v>
      </c>
      <c r="B211" s="22"/>
      <c r="C211" s="65" t="s">
        <v>144</v>
      </c>
      <c r="D211" s="22"/>
      <c r="E211" s="66">
        <f>E212+E217+E220+E223+E228</f>
        <v>47929.100000000006</v>
      </c>
      <c r="F211" s="10"/>
      <c r="G211" s="10"/>
    </row>
    <row r="212" spans="1:7" s="5" customFormat="1" ht="37.5" hidden="1">
      <c r="A212" s="69" t="s">
        <v>59</v>
      </c>
      <c r="B212" s="70" t="s">
        <v>40</v>
      </c>
      <c r="C212" s="71" t="s">
        <v>145</v>
      </c>
      <c r="D212" s="70"/>
      <c r="E212" s="72">
        <f>E213</f>
        <v>30601.300000000003</v>
      </c>
      <c r="F212" s="79"/>
      <c r="G212" s="79"/>
    </row>
    <row r="213" spans="1:9" ht="18.75" hidden="1">
      <c r="A213" s="18" t="s">
        <v>50</v>
      </c>
      <c r="B213" s="29"/>
      <c r="C213" s="8" t="s">
        <v>146</v>
      </c>
      <c r="D213" s="9"/>
      <c r="E213" s="17">
        <f>E214+E215+E216</f>
        <v>30601.300000000003</v>
      </c>
      <c r="I213" s="16"/>
    </row>
    <row r="214" spans="1:5" ht="75" hidden="1">
      <c r="A214" s="18" t="s">
        <v>84</v>
      </c>
      <c r="B214" s="9"/>
      <c r="C214" s="9" t="s">
        <v>146</v>
      </c>
      <c r="D214" s="9" t="s">
        <v>79</v>
      </c>
      <c r="E214" s="17">
        <v>28901.4</v>
      </c>
    </row>
    <row r="215" spans="1:5" ht="37.5" hidden="1">
      <c r="A215" s="18" t="s">
        <v>240</v>
      </c>
      <c r="B215" s="9" t="s">
        <v>38</v>
      </c>
      <c r="C215" s="9" t="s">
        <v>146</v>
      </c>
      <c r="D215" s="9" t="s">
        <v>80</v>
      </c>
      <c r="E215" s="17">
        <v>1455.9</v>
      </c>
    </row>
    <row r="216" spans="1:5" ht="18.75" hidden="1">
      <c r="A216" s="18" t="s">
        <v>87</v>
      </c>
      <c r="B216" s="9" t="s">
        <v>38</v>
      </c>
      <c r="C216" s="9" t="s">
        <v>146</v>
      </c>
      <c r="D216" s="9" t="s">
        <v>81</v>
      </c>
      <c r="E216" s="17">
        <v>244</v>
      </c>
    </row>
    <row r="217" spans="1:7" s="5" customFormat="1" ht="18.75" hidden="1">
      <c r="A217" s="69" t="s">
        <v>53</v>
      </c>
      <c r="B217" s="70" t="s">
        <v>5</v>
      </c>
      <c r="C217" s="70" t="s">
        <v>147</v>
      </c>
      <c r="D217" s="70"/>
      <c r="E217" s="72">
        <f>E218</f>
        <v>12.4</v>
      </c>
      <c r="F217" s="4"/>
      <c r="G217" s="4"/>
    </row>
    <row r="218" spans="1:7" s="33" customFormat="1" ht="37.5" hidden="1">
      <c r="A218" s="18" t="s">
        <v>54</v>
      </c>
      <c r="B218" s="9" t="s">
        <v>5</v>
      </c>
      <c r="C218" s="9" t="s">
        <v>148</v>
      </c>
      <c r="D218" s="9"/>
      <c r="E218" s="17">
        <f>E219</f>
        <v>12.4</v>
      </c>
      <c r="F218" s="32"/>
      <c r="G218" s="32"/>
    </row>
    <row r="219" spans="1:7" s="33" customFormat="1" ht="37.5" hidden="1">
      <c r="A219" s="18" t="s">
        <v>240</v>
      </c>
      <c r="B219" s="8" t="s">
        <v>65</v>
      </c>
      <c r="C219" s="9" t="s">
        <v>148</v>
      </c>
      <c r="D219" s="9" t="s">
        <v>80</v>
      </c>
      <c r="E219" s="17">
        <v>12.4</v>
      </c>
      <c r="F219" s="32"/>
      <c r="G219" s="32"/>
    </row>
    <row r="220" spans="1:7" s="5" customFormat="1" ht="18.75" hidden="1">
      <c r="A220" s="73" t="s">
        <v>56</v>
      </c>
      <c r="B220" s="70"/>
      <c r="C220" s="71" t="s">
        <v>152</v>
      </c>
      <c r="D220" s="70"/>
      <c r="E220" s="72">
        <f>E221</f>
        <v>100</v>
      </c>
      <c r="F220" s="4"/>
      <c r="G220" s="4"/>
    </row>
    <row r="221" spans="1:7" s="33" customFormat="1" ht="37.5" hidden="1">
      <c r="A221" s="21" t="s">
        <v>64</v>
      </c>
      <c r="B221" s="29"/>
      <c r="C221" s="19" t="s">
        <v>153</v>
      </c>
      <c r="D221" s="9"/>
      <c r="E221" s="17">
        <f>E222</f>
        <v>100</v>
      </c>
      <c r="F221" s="32"/>
      <c r="G221" s="32"/>
    </row>
    <row r="222" spans="1:7" s="33" customFormat="1" ht="18.75" hidden="1">
      <c r="A222" s="18" t="s">
        <v>87</v>
      </c>
      <c r="B222" s="9"/>
      <c r="C222" s="19" t="s">
        <v>153</v>
      </c>
      <c r="D222" s="9" t="s">
        <v>81</v>
      </c>
      <c r="E222" s="17">
        <v>100</v>
      </c>
      <c r="F222" s="32"/>
      <c r="G222" s="32"/>
    </row>
    <row r="223" spans="1:7" s="5" customFormat="1" ht="18.75" hidden="1">
      <c r="A223" s="73" t="s">
        <v>69</v>
      </c>
      <c r="B223" s="70"/>
      <c r="C223" s="71" t="s">
        <v>154</v>
      </c>
      <c r="D223" s="70"/>
      <c r="E223" s="72">
        <f>E224</f>
        <v>14400</v>
      </c>
      <c r="F223" s="4"/>
      <c r="G223" s="4"/>
    </row>
    <row r="224" spans="1:7" s="33" customFormat="1" ht="37.5" hidden="1">
      <c r="A224" s="6" t="s">
        <v>70</v>
      </c>
      <c r="B224" s="9" t="s">
        <v>6</v>
      </c>
      <c r="C224" s="8" t="s">
        <v>155</v>
      </c>
      <c r="D224" s="9"/>
      <c r="E224" s="17">
        <f>E225+E226+E227</f>
        <v>14400</v>
      </c>
      <c r="F224" s="32"/>
      <c r="G224" s="32"/>
    </row>
    <row r="225" spans="1:7" s="33" customFormat="1" ht="75" hidden="1">
      <c r="A225" s="18" t="s">
        <v>84</v>
      </c>
      <c r="B225" s="9" t="s">
        <v>6</v>
      </c>
      <c r="C225" s="8" t="s">
        <v>155</v>
      </c>
      <c r="D225" s="9" t="s">
        <v>79</v>
      </c>
      <c r="E225" s="17">
        <v>9211.5</v>
      </c>
      <c r="F225" s="32"/>
      <c r="G225" s="32"/>
    </row>
    <row r="226" spans="1:7" s="33" customFormat="1" ht="37.5" hidden="1">
      <c r="A226" s="18" t="s">
        <v>240</v>
      </c>
      <c r="B226" s="9" t="s">
        <v>6</v>
      </c>
      <c r="C226" s="8" t="s">
        <v>155</v>
      </c>
      <c r="D226" s="9" t="s">
        <v>80</v>
      </c>
      <c r="E226" s="17">
        <v>4943.5</v>
      </c>
      <c r="F226" s="32"/>
      <c r="G226" s="32"/>
    </row>
    <row r="227" spans="1:7" s="33" customFormat="1" ht="18.75" hidden="1">
      <c r="A227" s="18" t="s">
        <v>87</v>
      </c>
      <c r="B227" s="9" t="s">
        <v>35</v>
      </c>
      <c r="C227" s="8" t="s">
        <v>155</v>
      </c>
      <c r="D227" s="9" t="s">
        <v>81</v>
      </c>
      <c r="E227" s="17">
        <v>245</v>
      </c>
      <c r="F227" s="32"/>
      <c r="G227" s="32"/>
    </row>
    <row r="228" spans="1:7" s="33" customFormat="1" ht="18.75" hidden="1">
      <c r="A228" s="76" t="s">
        <v>341</v>
      </c>
      <c r="B228" s="70"/>
      <c r="C228" s="70" t="s">
        <v>343</v>
      </c>
      <c r="D228" s="77"/>
      <c r="E228" s="72">
        <f>E229</f>
        <v>2815.4</v>
      </c>
      <c r="F228" s="32"/>
      <c r="G228" s="32"/>
    </row>
    <row r="229" spans="1:7" s="33" customFormat="1" ht="37.5" hidden="1">
      <c r="A229" s="74" t="s">
        <v>342</v>
      </c>
      <c r="B229" s="9"/>
      <c r="C229" s="9" t="s">
        <v>344</v>
      </c>
      <c r="D229" s="24"/>
      <c r="E229" s="17">
        <f>E230+E231</f>
        <v>2815.4</v>
      </c>
      <c r="F229" s="32"/>
      <c r="G229" s="32"/>
    </row>
    <row r="230" spans="1:7" s="33" customFormat="1" ht="75" hidden="1">
      <c r="A230" s="18" t="s">
        <v>84</v>
      </c>
      <c r="B230" s="9"/>
      <c r="C230" s="9" t="s">
        <v>344</v>
      </c>
      <c r="D230" s="75">
        <v>100</v>
      </c>
      <c r="E230" s="17">
        <v>2602.4</v>
      </c>
      <c r="F230" s="32"/>
      <c r="G230" s="32"/>
    </row>
    <row r="231" spans="1:7" s="33" customFormat="1" ht="37.5" hidden="1">
      <c r="A231" s="18" t="s">
        <v>240</v>
      </c>
      <c r="B231" s="9"/>
      <c r="C231" s="9" t="s">
        <v>344</v>
      </c>
      <c r="D231" s="75">
        <v>200</v>
      </c>
      <c r="E231" s="17">
        <v>213</v>
      </c>
      <c r="F231" s="32"/>
      <c r="G231" s="32"/>
    </row>
    <row r="232" spans="1:7" s="11" customFormat="1" ht="37.5" hidden="1">
      <c r="A232" s="63" t="s">
        <v>66</v>
      </c>
      <c r="B232" s="22"/>
      <c r="C232" s="22" t="s">
        <v>156</v>
      </c>
      <c r="D232" s="22"/>
      <c r="E232" s="66">
        <f>E233</f>
        <v>1000</v>
      </c>
      <c r="F232" s="10"/>
      <c r="G232" s="10"/>
    </row>
    <row r="233" spans="1:7" s="5" customFormat="1" ht="37.5" hidden="1">
      <c r="A233" s="69" t="s">
        <v>67</v>
      </c>
      <c r="B233" s="70" t="s">
        <v>35</v>
      </c>
      <c r="C233" s="70" t="s">
        <v>157</v>
      </c>
      <c r="D233" s="70"/>
      <c r="E233" s="72">
        <f>E234+E236</f>
        <v>1000</v>
      </c>
      <c r="F233" s="4"/>
      <c r="G233" s="4"/>
    </row>
    <row r="234" spans="1:7" s="33" customFormat="1" ht="37.5" hidden="1">
      <c r="A234" s="18" t="s">
        <v>98</v>
      </c>
      <c r="B234" s="31"/>
      <c r="C234" s="9" t="s">
        <v>158</v>
      </c>
      <c r="D234" s="9"/>
      <c r="E234" s="17">
        <f>E235</f>
        <v>500</v>
      </c>
      <c r="F234" s="32"/>
      <c r="G234" s="32"/>
    </row>
    <row r="235" spans="1:7" s="33" customFormat="1" ht="37.5" hidden="1">
      <c r="A235" s="18" t="s">
        <v>240</v>
      </c>
      <c r="B235" s="9" t="s">
        <v>41</v>
      </c>
      <c r="C235" s="9" t="s">
        <v>158</v>
      </c>
      <c r="D235" s="9" t="s">
        <v>80</v>
      </c>
      <c r="E235" s="17">
        <v>500</v>
      </c>
      <c r="F235" s="32"/>
      <c r="G235" s="32"/>
    </row>
    <row r="236" spans="1:5" ht="56.25" hidden="1">
      <c r="A236" s="18" t="s">
        <v>68</v>
      </c>
      <c r="B236" s="9" t="s">
        <v>41</v>
      </c>
      <c r="C236" s="9" t="s">
        <v>159</v>
      </c>
      <c r="D236" s="9"/>
      <c r="E236" s="17">
        <f>E237</f>
        <v>500</v>
      </c>
    </row>
    <row r="237" spans="1:7" s="33" customFormat="1" ht="37.5" hidden="1">
      <c r="A237" s="18" t="s">
        <v>240</v>
      </c>
      <c r="B237" s="31"/>
      <c r="C237" s="9" t="s">
        <v>159</v>
      </c>
      <c r="D237" s="9" t="s">
        <v>80</v>
      </c>
      <c r="E237" s="17">
        <v>500</v>
      </c>
      <c r="F237" s="32"/>
      <c r="G237" s="32"/>
    </row>
    <row r="238" spans="1:7" s="11" customFormat="1" ht="18.75" hidden="1">
      <c r="A238" s="68" t="s">
        <v>75</v>
      </c>
      <c r="B238" s="64"/>
      <c r="C238" s="65" t="s">
        <v>209</v>
      </c>
      <c r="D238" s="22"/>
      <c r="E238" s="66">
        <f>E239</f>
        <v>4690.4</v>
      </c>
      <c r="F238" s="10"/>
      <c r="G238" s="10"/>
    </row>
    <row r="239" spans="1:7" s="33" customFormat="1" ht="56.25" hidden="1">
      <c r="A239" s="6" t="s">
        <v>76</v>
      </c>
      <c r="B239" s="40"/>
      <c r="C239" s="8" t="s">
        <v>210</v>
      </c>
      <c r="D239" s="9"/>
      <c r="E239" s="17">
        <f>E240</f>
        <v>4690.4</v>
      </c>
      <c r="F239" s="32"/>
      <c r="G239" s="32"/>
    </row>
    <row r="240" spans="1:7" s="33" customFormat="1" ht="18.75" hidden="1">
      <c r="A240" s="34" t="s">
        <v>28</v>
      </c>
      <c r="B240" s="40"/>
      <c r="C240" s="28" t="s">
        <v>211</v>
      </c>
      <c r="D240" s="9"/>
      <c r="E240" s="17">
        <f>E241</f>
        <v>4690.4</v>
      </c>
      <c r="F240" s="32"/>
      <c r="G240" s="32"/>
    </row>
    <row r="241" spans="1:7" s="33" customFormat="1" ht="18.75" hidden="1">
      <c r="A241" s="23" t="s">
        <v>94</v>
      </c>
      <c r="B241" s="40"/>
      <c r="C241" s="28" t="s">
        <v>211</v>
      </c>
      <c r="D241" s="14" t="s">
        <v>92</v>
      </c>
      <c r="E241" s="17">
        <v>4690.4</v>
      </c>
      <c r="F241" s="32"/>
      <c r="G241" s="32"/>
    </row>
    <row r="242" spans="1:7" s="11" customFormat="1" ht="18.75" hidden="1">
      <c r="A242" s="63" t="s">
        <v>55</v>
      </c>
      <c r="B242" s="22" t="s">
        <v>3</v>
      </c>
      <c r="C242" s="65" t="s">
        <v>149</v>
      </c>
      <c r="D242" s="22"/>
      <c r="E242" s="66">
        <f>E243</f>
        <v>120</v>
      </c>
      <c r="F242" s="10"/>
      <c r="G242" s="10"/>
    </row>
    <row r="243" spans="1:5" ht="37.5" hidden="1">
      <c r="A243" s="18" t="s">
        <v>88</v>
      </c>
      <c r="B243" s="35" t="s">
        <v>51</v>
      </c>
      <c r="C243" s="19" t="s">
        <v>150</v>
      </c>
      <c r="D243" s="9"/>
      <c r="E243" s="17">
        <f>E244</f>
        <v>120</v>
      </c>
    </row>
    <row r="244" spans="1:5" ht="37.5" hidden="1">
      <c r="A244" s="18" t="s">
        <v>63</v>
      </c>
      <c r="B244" s="30" t="s">
        <v>52</v>
      </c>
      <c r="C244" s="19" t="s">
        <v>151</v>
      </c>
      <c r="D244" s="9"/>
      <c r="E244" s="17">
        <f>E245</f>
        <v>120</v>
      </c>
    </row>
    <row r="245" spans="1:5" ht="18.75" hidden="1">
      <c r="A245" s="18" t="s">
        <v>86</v>
      </c>
      <c r="B245" s="19" t="s">
        <v>45</v>
      </c>
      <c r="C245" s="19" t="s">
        <v>151</v>
      </c>
      <c r="D245" s="9" t="s">
        <v>82</v>
      </c>
      <c r="E245" s="17">
        <v>120</v>
      </c>
    </row>
    <row r="246" spans="1:7" s="11" customFormat="1" ht="18.75" hidden="1">
      <c r="A246" s="63" t="s">
        <v>71</v>
      </c>
      <c r="B246" s="22"/>
      <c r="C246" s="65" t="s">
        <v>135</v>
      </c>
      <c r="D246" s="22"/>
      <c r="E246" s="66">
        <f>E247</f>
        <v>213.8</v>
      </c>
      <c r="F246" s="10"/>
      <c r="G246" s="10"/>
    </row>
    <row r="247" spans="1:5" ht="18.75" hidden="1">
      <c r="A247" s="6" t="s">
        <v>72</v>
      </c>
      <c r="B247" s="9" t="s">
        <v>12</v>
      </c>
      <c r="C247" s="8" t="s">
        <v>136</v>
      </c>
      <c r="D247" s="9"/>
      <c r="E247" s="17">
        <f>E248</f>
        <v>213.8</v>
      </c>
    </row>
    <row r="248" spans="1:7" s="33" customFormat="1" ht="18.75" hidden="1">
      <c r="A248" s="18" t="s">
        <v>8</v>
      </c>
      <c r="B248" s="9" t="s">
        <v>25</v>
      </c>
      <c r="C248" s="8" t="s">
        <v>137</v>
      </c>
      <c r="D248" s="9"/>
      <c r="E248" s="17">
        <f>E249</f>
        <v>213.8</v>
      </c>
      <c r="F248" s="32"/>
      <c r="G248" s="32"/>
    </row>
    <row r="249" spans="1:7" s="33" customFormat="1" ht="37.5" hidden="1">
      <c r="A249" s="20" t="s">
        <v>240</v>
      </c>
      <c r="B249" s="9" t="s">
        <v>25</v>
      </c>
      <c r="C249" s="19" t="s">
        <v>137</v>
      </c>
      <c r="D249" s="9" t="s">
        <v>81</v>
      </c>
      <c r="E249" s="17">
        <v>213.8</v>
      </c>
      <c r="F249" s="32"/>
      <c r="G249" s="32"/>
    </row>
    <row r="250" spans="1:7" s="11" customFormat="1" ht="18.75" hidden="1">
      <c r="A250" s="67" t="s">
        <v>160</v>
      </c>
      <c r="B250" s="22" t="s">
        <v>9</v>
      </c>
      <c r="C250" s="22" t="s">
        <v>162</v>
      </c>
      <c r="D250" s="22"/>
      <c r="E250" s="66">
        <f>E251</f>
        <v>2720</v>
      </c>
      <c r="F250" s="10"/>
      <c r="G250" s="10"/>
    </row>
    <row r="251" spans="1:5" ht="18.75" hidden="1">
      <c r="A251" s="6" t="s">
        <v>161</v>
      </c>
      <c r="B251" s="9" t="s">
        <v>34</v>
      </c>
      <c r="C251" s="9" t="s">
        <v>163</v>
      </c>
      <c r="D251" s="9"/>
      <c r="E251" s="17">
        <f>E254+E252</f>
        <v>2720</v>
      </c>
    </row>
    <row r="252" spans="1:5" ht="37.5" hidden="1">
      <c r="A252" s="6" t="s">
        <v>7</v>
      </c>
      <c r="B252" s="9"/>
      <c r="C252" s="9" t="s">
        <v>307</v>
      </c>
      <c r="D252" s="9"/>
      <c r="E252" s="17">
        <f>E253</f>
        <v>20</v>
      </c>
    </row>
    <row r="253" spans="1:5" ht="37.5" hidden="1">
      <c r="A253" s="6" t="s">
        <v>240</v>
      </c>
      <c r="B253" s="9"/>
      <c r="C253" s="9" t="s">
        <v>307</v>
      </c>
      <c r="D253" s="9" t="s">
        <v>80</v>
      </c>
      <c r="E253" s="17">
        <v>20</v>
      </c>
    </row>
    <row r="254" spans="1:5" ht="37.5" hidden="1">
      <c r="A254" s="18" t="s">
        <v>89</v>
      </c>
      <c r="B254" s="29"/>
      <c r="C254" s="9" t="s">
        <v>164</v>
      </c>
      <c r="D254" s="9"/>
      <c r="E254" s="17">
        <f>E255+E256</f>
        <v>2700</v>
      </c>
    </row>
    <row r="255" spans="1:5" ht="18.75" hidden="1">
      <c r="A255" s="18" t="s">
        <v>85</v>
      </c>
      <c r="B255" s="14"/>
      <c r="C255" s="9" t="s">
        <v>164</v>
      </c>
      <c r="D255" s="9" t="s">
        <v>83</v>
      </c>
      <c r="E255" s="17">
        <f>1860+40</f>
        <v>1900</v>
      </c>
    </row>
    <row r="256" spans="1:5" ht="18.75" hidden="1">
      <c r="A256" s="18" t="s">
        <v>87</v>
      </c>
      <c r="B256" s="14"/>
      <c r="C256" s="9" t="s">
        <v>164</v>
      </c>
      <c r="D256" s="9" t="s">
        <v>81</v>
      </c>
      <c r="E256" s="17">
        <v>800</v>
      </c>
    </row>
    <row r="257" spans="1:5" ht="18.75" hidden="1">
      <c r="A257" s="36" t="s">
        <v>114</v>
      </c>
      <c r="B257" s="37"/>
      <c r="C257" s="37"/>
      <c r="D257" s="38"/>
      <c r="E257" s="39">
        <f>E16+E47+E69+E83+E109+E119+E167+E176+E184+E190+E198+E203+E207+E211+E232+E238+E242+E246+E250</f>
        <v>275025.2</v>
      </c>
    </row>
    <row r="258" spans="1:5" ht="18.75" hidden="1">
      <c r="A258" s="45"/>
      <c r="B258" s="81"/>
      <c r="C258" s="81"/>
      <c r="D258" s="82"/>
      <c r="E258" s="83"/>
    </row>
    <row r="259" ht="18.75" hidden="1"/>
    <row r="260" spans="1:5" ht="37.5" hidden="1">
      <c r="A260" s="80" t="s">
        <v>348</v>
      </c>
      <c r="D260" s="94" t="s">
        <v>346</v>
      </c>
      <c r="E260" s="94"/>
    </row>
    <row r="261" ht="18.75" hidden="1"/>
  </sheetData>
  <sheetProtection/>
  <mergeCells count="13">
    <mergeCell ref="C6:E6"/>
    <mergeCell ref="C7:E9"/>
    <mergeCell ref="C1:E1"/>
    <mergeCell ref="C2:E2"/>
    <mergeCell ref="C3:E3"/>
    <mergeCell ref="C5:E5"/>
    <mergeCell ref="D260:E260"/>
    <mergeCell ref="A11:E12"/>
    <mergeCell ref="A14:A15"/>
    <mergeCell ref="B14:B15"/>
    <mergeCell ref="C14:C15"/>
    <mergeCell ref="D14:D15"/>
    <mergeCell ref="E14:E15"/>
  </mergeCells>
  <printOptions/>
  <pageMargins left="0.7086614173228347" right="0.43" top="0.7480314960629921" bottom="0.2755905511811024" header="0.31496062992125984" footer="0.31496062992125984"/>
  <pageSetup horizontalDpi="600" verticalDpi="600" orientation="portrait" paperSize="9" scale="6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2:J271"/>
  <sheetViews>
    <sheetView tabSelected="1" zoomScaleSheetLayoutView="40" workbookViewId="0" topLeftCell="A1">
      <selection activeCell="I262" sqref="I262"/>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8515625" style="3" customWidth="1"/>
    <col min="6" max="6" width="14.57421875" style="91" customWidth="1"/>
    <col min="7" max="7" width="10.8515625" style="3" bestFit="1" customWidth="1"/>
    <col min="8" max="16384" width="9.7109375" style="3" customWidth="1"/>
  </cols>
  <sheetData>
    <row r="2" spans="1:5" ht="24" customHeight="1">
      <c r="A2" s="95" t="s">
        <v>402</v>
      </c>
      <c r="B2" s="95"/>
      <c r="C2" s="95"/>
      <c r="D2" s="95"/>
      <c r="E2" s="95"/>
    </row>
    <row r="3" spans="1:5" ht="69" customHeight="1">
      <c r="A3" s="95"/>
      <c r="B3" s="95"/>
      <c r="C3" s="95"/>
      <c r="D3" s="95"/>
      <c r="E3" s="95"/>
    </row>
    <row r="4" ht="22.5" customHeight="1"/>
    <row r="5" spans="1:6" ht="18.75" customHeight="1">
      <c r="A5" s="96" t="s">
        <v>0</v>
      </c>
      <c r="B5" s="97" t="s">
        <v>1</v>
      </c>
      <c r="C5" s="97" t="s">
        <v>1</v>
      </c>
      <c r="D5" s="97" t="s">
        <v>2</v>
      </c>
      <c r="E5" s="96" t="s">
        <v>403</v>
      </c>
      <c r="F5" s="102" t="s">
        <v>404</v>
      </c>
    </row>
    <row r="6" spans="1:6" ht="18.75">
      <c r="A6" s="96"/>
      <c r="B6" s="97"/>
      <c r="C6" s="97"/>
      <c r="D6" s="97"/>
      <c r="E6" s="96"/>
      <c r="F6" s="103"/>
    </row>
    <row r="7" spans="1:10" s="11" customFormat="1" ht="75">
      <c r="A7" s="63" t="s">
        <v>301</v>
      </c>
      <c r="B7" s="22"/>
      <c r="C7" s="22" t="s">
        <v>118</v>
      </c>
      <c r="D7" s="22"/>
      <c r="E7" s="66">
        <f>E8+E25+E31+E35</f>
        <v>7177.7</v>
      </c>
      <c r="F7" s="66">
        <f>F8+F25+F31+F35</f>
        <v>5937</v>
      </c>
      <c r="G7" s="3"/>
      <c r="H7" s="3"/>
      <c r="I7" s="3"/>
      <c r="J7" s="3"/>
    </row>
    <row r="8" spans="1:10" s="13" customFormat="1" ht="75">
      <c r="A8" s="56" t="s">
        <v>308</v>
      </c>
      <c r="B8" s="29"/>
      <c r="C8" s="29" t="s">
        <v>117</v>
      </c>
      <c r="D8" s="29"/>
      <c r="E8" s="53">
        <f>E9+E12+E15+E18+E22</f>
        <v>4926.9</v>
      </c>
      <c r="F8" s="53">
        <f>F9+F12+F15+F18+F22</f>
        <v>4164.5</v>
      </c>
      <c r="G8" s="3"/>
      <c r="H8" s="3"/>
      <c r="I8" s="3"/>
      <c r="J8" s="3"/>
    </row>
    <row r="9" spans="1:10" s="5" customFormat="1" ht="56.25">
      <c r="A9" s="48" t="s">
        <v>317</v>
      </c>
      <c r="B9" s="42"/>
      <c r="C9" s="46" t="s">
        <v>123</v>
      </c>
      <c r="D9" s="42"/>
      <c r="E9" s="43">
        <f>E10</f>
        <v>50</v>
      </c>
      <c r="F9" s="43">
        <f>F10</f>
        <v>50</v>
      </c>
      <c r="G9" s="3"/>
      <c r="H9" s="3"/>
      <c r="I9" s="3"/>
      <c r="J9" s="3"/>
    </row>
    <row r="10" spans="1:6" ht="37.5">
      <c r="A10" s="6" t="s">
        <v>316</v>
      </c>
      <c r="B10" s="9"/>
      <c r="C10" s="8" t="s">
        <v>124</v>
      </c>
      <c r="D10" s="14"/>
      <c r="E10" s="15">
        <f>E11</f>
        <v>50</v>
      </c>
      <c r="F10" s="15">
        <f>F11</f>
        <v>50</v>
      </c>
    </row>
    <row r="11" spans="1:6" ht="37.5">
      <c r="A11" s="6" t="s">
        <v>240</v>
      </c>
      <c r="B11" s="9" t="s">
        <v>24</v>
      </c>
      <c r="C11" s="8" t="s">
        <v>124</v>
      </c>
      <c r="D11" s="9" t="s">
        <v>80</v>
      </c>
      <c r="E11" s="17">
        <v>50</v>
      </c>
      <c r="F11" s="92">
        <v>50</v>
      </c>
    </row>
    <row r="12" spans="1:6" ht="18.75">
      <c r="A12" s="48" t="s">
        <v>337</v>
      </c>
      <c r="B12" s="42"/>
      <c r="C12" s="46" t="s">
        <v>306</v>
      </c>
      <c r="D12" s="42"/>
      <c r="E12" s="43">
        <f>E13</f>
        <v>4484.7</v>
      </c>
      <c r="F12" s="43">
        <f>F13</f>
        <v>3737.3</v>
      </c>
    </row>
    <row r="13" spans="1:10" s="5" customFormat="1" ht="56.25">
      <c r="A13" s="6" t="s">
        <v>315</v>
      </c>
      <c r="B13" s="8" t="s">
        <v>48</v>
      </c>
      <c r="C13" s="8" t="s">
        <v>125</v>
      </c>
      <c r="D13" s="9"/>
      <c r="E13" s="17">
        <f>E14</f>
        <v>4484.7</v>
      </c>
      <c r="F13" s="17">
        <f>F14</f>
        <v>3737.3</v>
      </c>
      <c r="G13" s="3"/>
      <c r="H13" s="3"/>
      <c r="I13" s="3"/>
      <c r="J13" s="3"/>
    </row>
    <row r="14" spans="1:6" ht="18.75">
      <c r="A14" s="18" t="s">
        <v>86</v>
      </c>
      <c r="B14" s="19" t="s">
        <v>48</v>
      </c>
      <c r="C14" s="8" t="s">
        <v>125</v>
      </c>
      <c r="D14" s="9" t="s">
        <v>82</v>
      </c>
      <c r="E14" s="17">
        <v>4484.7</v>
      </c>
      <c r="F14" s="75">
        <v>3737.3</v>
      </c>
    </row>
    <row r="15" spans="1:10" s="5" customFormat="1" ht="37.5">
      <c r="A15" s="47" t="s">
        <v>305</v>
      </c>
      <c r="B15" s="42"/>
      <c r="C15" s="46" t="s">
        <v>132</v>
      </c>
      <c r="D15" s="42"/>
      <c r="E15" s="43">
        <f>E16</f>
        <v>10</v>
      </c>
      <c r="F15" s="43">
        <f>F16</f>
        <v>0</v>
      </c>
      <c r="G15" s="3"/>
      <c r="H15" s="3"/>
      <c r="I15" s="3"/>
      <c r="J15" s="3"/>
    </row>
    <row r="16" spans="1:6" ht="18.75">
      <c r="A16" s="18" t="s">
        <v>314</v>
      </c>
      <c r="B16" s="9"/>
      <c r="C16" s="9" t="s">
        <v>133</v>
      </c>
      <c r="D16" s="9"/>
      <c r="E16" s="17">
        <f>E17</f>
        <v>10</v>
      </c>
      <c r="F16" s="17">
        <f>F17</f>
        <v>0</v>
      </c>
    </row>
    <row r="17" spans="1:6" ht="37.5">
      <c r="A17" s="6" t="s">
        <v>240</v>
      </c>
      <c r="B17" s="9"/>
      <c r="C17" s="9" t="s">
        <v>133</v>
      </c>
      <c r="D17" s="9" t="s">
        <v>80</v>
      </c>
      <c r="E17" s="17">
        <v>10</v>
      </c>
      <c r="F17" s="92">
        <v>0</v>
      </c>
    </row>
    <row r="18" spans="1:10" s="5" customFormat="1" ht="56.25">
      <c r="A18" s="48" t="s">
        <v>239</v>
      </c>
      <c r="B18" s="42"/>
      <c r="C18" s="42" t="s">
        <v>134</v>
      </c>
      <c r="D18" s="42"/>
      <c r="E18" s="43">
        <f>E19</f>
        <v>55</v>
      </c>
      <c r="F18" s="43">
        <f>F19</f>
        <v>50</v>
      </c>
      <c r="G18" s="3"/>
      <c r="H18" s="3"/>
      <c r="I18" s="3"/>
      <c r="J18" s="3"/>
    </row>
    <row r="19" spans="1:6" ht="37.5">
      <c r="A19" s="20" t="s">
        <v>238</v>
      </c>
      <c r="B19" s="9"/>
      <c r="C19" s="8" t="s">
        <v>313</v>
      </c>
      <c r="D19" s="9"/>
      <c r="E19" s="17">
        <f>E20+E21</f>
        <v>55</v>
      </c>
      <c r="F19" s="17">
        <f>F20+F21</f>
        <v>50</v>
      </c>
    </row>
    <row r="20" spans="1:6" ht="37.5">
      <c r="A20" s="20" t="s">
        <v>240</v>
      </c>
      <c r="B20" s="9"/>
      <c r="C20" s="8" t="s">
        <v>313</v>
      </c>
      <c r="D20" s="8">
        <v>200</v>
      </c>
      <c r="E20" s="17">
        <v>5</v>
      </c>
      <c r="F20" s="92">
        <v>0</v>
      </c>
    </row>
    <row r="21" spans="1:6" ht="18.75">
      <c r="A21" s="20" t="s">
        <v>85</v>
      </c>
      <c r="B21" s="9"/>
      <c r="C21" s="8" t="s">
        <v>313</v>
      </c>
      <c r="D21" s="8">
        <v>300</v>
      </c>
      <c r="E21" s="17">
        <v>50</v>
      </c>
      <c r="F21" s="92">
        <v>50</v>
      </c>
    </row>
    <row r="22" spans="1:6" ht="56.25">
      <c r="A22" s="48" t="s">
        <v>367</v>
      </c>
      <c r="B22" s="42"/>
      <c r="C22" s="46" t="s">
        <v>365</v>
      </c>
      <c r="D22" s="46"/>
      <c r="E22" s="43">
        <f>E23</f>
        <v>327.2</v>
      </c>
      <c r="F22" s="43">
        <f>F23</f>
        <v>327.2</v>
      </c>
    </row>
    <row r="23" spans="1:6" ht="131.25">
      <c r="A23" s="6" t="s">
        <v>369</v>
      </c>
      <c r="B23" s="9"/>
      <c r="C23" s="8" t="s">
        <v>364</v>
      </c>
      <c r="D23" s="8"/>
      <c r="E23" s="17">
        <f>E24</f>
        <v>327.2</v>
      </c>
      <c r="F23" s="17">
        <f>F24</f>
        <v>327.2</v>
      </c>
    </row>
    <row r="24" spans="1:6" ht="18.75">
      <c r="A24" s="18" t="s">
        <v>86</v>
      </c>
      <c r="B24" s="19" t="s">
        <v>48</v>
      </c>
      <c r="C24" s="8" t="s">
        <v>364</v>
      </c>
      <c r="D24" s="9" t="s">
        <v>82</v>
      </c>
      <c r="E24" s="17">
        <v>327.2</v>
      </c>
      <c r="F24" s="75">
        <v>327.2</v>
      </c>
    </row>
    <row r="25" spans="1:10" s="13" customFormat="1" ht="56.25">
      <c r="A25" s="54" t="s">
        <v>302</v>
      </c>
      <c r="B25" s="29" t="s">
        <v>27</v>
      </c>
      <c r="C25" s="29" t="s">
        <v>119</v>
      </c>
      <c r="D25" s="29"/>
      <c r="E25" s="53">
        <f>E26</f>
        <v>2085.8</v>
      </c>
      <c r="F25" s="53">
        <f>F26</f>
        <v>1642.5</v>
      </c>
      <c r="G25" s="3"/>
      <c r="H25" s="3"/>
      <c r="I25" s="3"/>
      <c r="J25" s="3"/>
    </row>
    <row r="26" spans="1:6" ht="112.5">
      <c r="A26" s="18" t="s">
        <v>130</v>
      </c>
      <c r="B26" s="9"/>
      <c r="C26" s="9" t="s">
        <v>120</v>
      </c>
      <c r="D26" s="9"/>
      <c r="E26" s="17">
        <f>E27</f>
        <v>2085.8</v>
      </c>
      <c r="F26" s="17">
        <f>F27</f>
        <v>1642.5</v>
      </c>
    </row>
    <row r="27" spans="1:6" ht="18.75">
      <c r="A27" s="18" t="s">
        <v>47</v>
      </c>
      <c r="B27" s="9"/>
      <c r="C27" s="9" t="s">
        <v>131</v>
      </c>
      <c r="D27" s="9"/>
      <c r="E27" s="17">
        <f>E28+E29+E30</f>
        <v>2085.8</v>
      </c>
      <c r="F27" s="17">
        <f>F28+F29+F30</f>
        <v>1642.5</v>
      </c>
    </row>
    <row r="28" spans="1:6" ht="37.5">
      <c r="A28" s="6" t="s">
        <v>240</v>
      </c>
      <c r="B28" s="9"/>
      <c r="C28" s="9" t="s">
        <v>131</v>
      </c>
      <c r="D28" s="9" t="s">
        <v>80</v>
      </c>
      <c r="E28" s="17">
        <f>30-6</f>
        <v>24</v>
      </c>
      <c r="F28" s="92">
        <v>0</v>
      </c>
    </row>
    <row r="29" spans="1:6" ht="18.75">
      <c r="A29" s="6" t="s">
        <v>85</v>
      </c>
      <c r="B29" s="9"/>
      <c r="C29" s="9" t="s">
        <v>131</v>
      </c>
      <c r="D29" s="9" t="s">
        <v>83</v>
      </c>
      <c r="E29" s="17">
        <v>6</v>
      </c>
      <c r="F29" s="92">
        <v>0</v>
      </c>
    </row>
    <row r="30" spans="1:6" ht="37.5">
      <c r="A30" s="6" t="s">
        <v>93</v>
      </c>
      <c r="B30" s="9"/>
      <c r="C30" s="9" t="s">
        <v>131</v>
      </c>
      <c r="D30" s="9" t="s">
        <v>90</v>
      </c>
      <c r="E30" s="17">
        <v>2055.8</v>
      </c>
      <c r="F30" s="75">
        <v>1642.5</v>
      </c>
    </row>
    <row r="31" spans="1:10" s="13" customFormat="1" ht="56.25">
      <c r="A31" s="54" t="s">
        <v>303</v>
      </c>
      <c r="B31" s="29"/>
      <c r="C31" s="29" t="s">
        <v>121</v>
      </c>
      <c r="D31" s="29"/>
      <c r="E31" s="53">
        <f aca="true" t="shared" si="0" ref="E31:F33">E32</f>
        <v>65</v>
      </c>
      <c r="F31" s="53">
        <f t="shared" si="0"/>
        <v>30</v>
      </c>
      <c r="G31" s="3"/>
      <c r="H31" s="3"/>
      <c r="I31" s="3"/>
      <c r="J31" s="3"/>
    </row>
    <row r="32" spans="1:6" ht="112.5">
      <c r="A32" s="18" t="s">
        <v>228</v>
      </c>
      <c r="B32" s="22"/>
      <c r="C32" s="9" t="s">
        <v>122</v>
      </c>
      <c r="D32" s="9"/>
      <c r="E32" s="17">
        <f t="shared" si="0"/>
        <v>65</v>
      </c>
      <c r="F32" s="17">
        <f t="shared" si="0"/>
        <v>30</v>
      </c>
    </row>
    <row r="33" spans="1:6" ht="37.5">
      <c r="A33" s="6" t="s">
        <v>96</v>
      </c>
      <c r="B33" s="9"/>
      <c r="C33" s="9" t="s">
        <v>126</v>
      </c>
      <c r="D33" s="9"/>
      <c r="E33" s="17">
        <f t="shared" si="0"/>
        <v>65</v>
      </c>
      <c r="F33" s="17">
        <f t="shared" si="0"/>
        <v>30</v>
      </c>
    </row>
    <row r="34" spans="1:6" ht="37.5">
      <c r="A34" s="6" t="s">
        <v>240</v>
      </c>
      <c r="B34" s="9" t="s">
        <v>10</v>
      </c>
      <c r="C34" s="9" t="s">
        <v>126</v>
      </c>
      <c r="D34" s="9" t="s">
        <v>80</v>
      </c>
      <c r="E34" s="17">
        <v>65</v>
      </c>
      <c r="F34" s="92">
        <v>30</v>
      </c>
    </row>
    <row r="35" spans="1:10" s="13" customFormat="1" ht="56.25">
      <c r="A35" s="54" t="s">
        <v>304</v>
      </c>
      <c r="B35" s="29" t="s">
        <v>10</v>
      </c>
      <c r="C35" s="29" t="s">
        <v>127</v>
      </c>
      <c r="D35" s="29"/>
      <c r="E35" s="53">
        <f aca="true" t="shared" si="1" ref="E35:F37">E36</f>
        <v>100</v>
      </c>
      <c r="F35" s="53">
        <f t="shared" si="1"/>
        <v>100</v>
      </c>
      <c r="G35" s="3"/>
      <c r="H35" s="3"/>
      <c r="I35" s="3"/>
      <c r="J35" s="3"/>
    </row>
    <row r="36" spans="1:6" ht="131.25">
      <c r="A36" s="18" t="s">
        <v>229</v>
      </c>
      <c r="B36" s="9" t="s">
        <v>10</v>
      </c>
      <c r="C36" s="9" t="s">
        <v>128</v>
      </c>
      <c r="D36" s="9"/>
      <c r="E36" s="17">
        <f t="shared" si="1"/>
        <v>100</v>
      </c>
      <c r="F36" s="17">
        <f t="shared" si="1"/>
        <v>100</v>
      </c>
    </row>
    <row r="37" spans="1:6" ht="37.5">
      <c r="A37" s="18" t="s">
        <v>97</v>
      </c>
      <c r="B37" s="9"/>
      <c r="C37" s="9" t="s">
        <v>129</v>
      </c>
      <c r="D37" s="9"/>
      <c r="E37" s="17">
        <f t="shared" si="1"/>
        <v>100</v>
      </c>
      <c r="F37" s="17">
        <f t="shared" si="1"/>
        <v>100</v>
      </c>
    </row>
    <row r="38" spans="1:6" ht="18.75">
      <c r="A38" s="18" t="s">
        <v>85</v>
      </c>
      <c r="B38" s="9"/>
      <c r="C38" s="9" t="s">
        <v>129</v>
      </c>
      <c r="D38" s="9" t="s">
        <v>83</v>
      </c>
      <c r="E38" s="17">
        <v>100</v>
      </c>
      <c r="F38" s="92">
        <v>100</v>
      </c>
    </row>
    <row r="39" spans="1:10" s="11" customFormat="1" ht="75">
      <c r="A39" s="67" t="s">
        <v>310</v>
      </c>
      <c r="B39" s="22" t="s">
        <v>25</v>
      </c>
      <c r="C39" s="65" t="s">
        <v>181</v>
      </c>
      <c r="D39" s="22"/>
      <c r="E39" s="66">
        <f>E40+E59</f>
        <v>43464.8</v>
      </c>
      <c r="F39" s="66">
        <f>F40+F59</f>
        <v>32827.799999999996</v>
      </c>
      <c r="G39" s="3"/>
      <c r="H39" s="3"/>
      <c r="I39" s="3"/>
      <c r="J39" s="3"/>
    </row>
    <row r="40" spans="1:10" s="13" customFormat="1" ht="75">
      <c r="A40" s="55" t="s">
        <v>309</v>
      </c>
      <c r="B40" s="29"/>
      <c r="C40" s="30" t="s">
        <v>177</v>
      </c>
      <c r="D40" s="29"/>
      <c r="E40" s="53">
        <f>E41+E44+E47+E52+E55</f>
        <v>39392.9</v>
      </c>
      <c r="F40" s="53">
        <f>F41+F44+F47+F52+F55</f>
        <v>28755.899999999998</v>
      </c>
      <c r="G40" s="3"/>
      <c r="H40" s="3"/>
      <c r="I40" s="3"/>
      <c r="J40" s="3"/>
    </row>
    <row r="41" spans="1:10" s="5" customFormat="1" ht="18.75">
      <c r="A41" s="47" t="s">
        <v>101</v>
      </c>
      <c r="B41" s="42" t="s">
        <v>4</v>
      </c>
      <c r="C41" s="46" t="s">
        <v>167</v>
      </c>
      <c r="D41" s="42"/>
      <c r="E41" s="43">
        <f>E42</f>
        <v>884.7</v>
      </c>
      <c r="F41" s="43">
        <f>F42</f>
        <v>269</v>
      </c>
      <c r="G41" s="3"/>
      <c r="H41" s="3"/>
      <c r="I41" s="3"/>
      <c r="J41" s="3"/>
    </row>
    <row r="42" spans="1:6" ht="37.5">
      <c r="A42" s="6" t="s">
        <v>73</v>
      </c>
      <c r="B42" s="9"/>
      <c r="C42" s="8" t="s">
        <v>168</v>
      </c>
      <c r="D42" s="9"/>
      <c r="E42" s="17">
        <f>E43</f>
        <v>884.7</v>
      </c>
      <c r="F42" s="17">
        <f>F43</f>
        <v>269</v>
      </c>
    </row>
    <row r="43" spans="1:6" ht="37.5">
      <c r="A43" s="6" t="s">
        <v>240</v>
      </c>
      <c r="B43" s="9"/>
      <c r="C43" s="8" t="s">
        <v>168</v>
      </c>
      <c r="D43" s="9" t="s">
        <v>80</v>
      </c>
      <c r="E43" s="17">
        <v>884.7</v>
      </c>
      <c r="F43" s="92">
        <v>269</v>
      </c>
    </row>
    <row r="44" spans="1:10" s="5" customFormat="1" ht="37.5">
      <c r="A44" s="48" t="s">
        <v>311</v>
      </c>
      <c r="B44" s="42" t="s">
        <v>11</v>
      </c>
      <c r="C44" s="46" t="s">
        <v>169</v>
      </c>
      <c r="D44" s="42"/>
      <c r="E44" s="43">
        <f>E45</f>
        <v>4720</v>
      </c>
      <c r="F44" s="43">
        <f>F45</f>
        <v>3405</v>
      </c>
      <c r="G44" s="3"/>
      <c r="H44" s="3"/>
      <c r="I44" s="3"/>
      <c r="J44" s="3"/>
    </row>
    <row r="45" spans="1:6" ht="37.5">
      <c r="A45" s="6" t="s">
        <v>70</v>
      </c>
      <c r="B45" s="9" t="s">
        <v>44</v>
      </c>
      <c r="C45" s="8" t="s">
        <v>170</v>
      </c>
      <c r="D45" s="9"/>
      <c r="E45" s="17">
        <f>E46</f>
        <v>4720</v>
      </c>
      <c r="F45" s="17">
        <f>F46</f>
        <v>3405</v>
      </c>
    </row>
    <row r="46" spans="1:6" ht="37.5">
      <c r="A46" s="6" t="s">
        <v>93</v>
      </c>
      <c r="B46" s="9" t="s">
        <v>44</v>
      </c>
      <c r="C46" s="8" t="s">
        <v>170</v>
      </c>
      <c r="D46" s="9" t="s">
        <v>90</v>
      </c>
      <c r="E46" s="17">
        <v>4720</v>
      </c>
      <c r="F46" s="93">
        <v>3405</v>
      </c>
    </row>
    <row r="47" spans="1:10" s="61" customFormat="1" ht="22.5" customHeight="1">
      <c r="A47" s="84" t="s">
        <v>393</v>
      </c>
      <c r="B47" s="42"/>
      <c r="C47" s="46" t="s">
        <v>312</v>
      </c>
      <c r="D47" s="42"/>
      <c r="E47" s="43">
        <f>E48+E50</f>
        <v>21818.1</v>
      </c>
      <c r="F47" s="43">
        <f>F48+F50</f>
        <v>15857.599999999999</v>
      </c>
      <c r="G47" s="3"/>
      <c r="H47" s="3"/>
      <c r="I47" s="3"/>
      <c r="J47" s="3"/>
    </row>
    <row r="48" spans="1:6" ht="37.5">
      <c r="A48" s="6" t="s">
        <v>351</v>
      </c>
      <c r="B48" s="9"/>
      <c r="C48" s="8" t="s">
        <v>352</v>
      </c>
      <c r="D48" s="9"/>
      <c r="E48" s="17">
        <f>E49</f>
        <v>21725.1</v>
      </c>
      <c r="F48" s="17">
        <f>F49</f>
        <v>15764.8</v>
      </c>
    </row>
    <row r="49" spans="1:6" ht="37.5">
      <c r="A49" s="6" t="s">
        <v>240</v>
      </c>
      <c r="B49" s="9"/>
      <c r="C49" s="8" t="s">
        <v>352</v>
      </c>
      <c r="D49" s="9" t="s">
        <v>80</v>
      </c>
      <c r="E49" s="17">
        <v>21725.1</v>
      </c>
      <c r="F49" s="93">
        <v>15764.8</v>
      </c>
    </row>
    <row r="50" spans="1:6" ht="37.5">
      <c r="A50" s="6" t="s">
        <v>401</v>
      </c>
      <c r="B50" s="9"/>
      <c r="C50" s="8" t="s">
        <v>400</v>
      </c>
      <c r="D50" s="9"/>
      <c r="E50" s="17">
        <f>E51</f>
        <v>93</v>
      </c>
      <c r="F50" s="17">
        <f>F51</f>
        <v>92.8</v>
      </c>
    </row>
    <row r="51" spans="1:6" ht="37.5">
      <c r="A51" s="6" t="s">
        <v>240</v>
      </c>
      <c r="B51" s="9"/>
      <c r="C51" s="8" t="s">
        <v>400</v>
      </c>
      <c r="D51" s="9" t="s">
        <v>80</v>
      </c>
      <c r="E51" s="17">
        <v>93</v>
      </c>
      <c r="F51" s="75">
        <v>92.8</v>
      </c>
    </row>
    <row r="52" spans="1:10" s="5" customFormat="1" ht="18.75">
      <c r="A52" s="57" t="s">
        <v>100</v>
      </c>
      <c r="B52" s="42"/>
      <c r="C52" s="46" t="s">
        <v>165</v>
      </c>
      <c r="D52" s="42"/>
      <c r="E52" s="43">
        <f>E53</f>
        <v>10219.8</v>
      </c>
      <c r="F52" s="43">
        <f>F53</f>
        <v>8874.1</v>
      </c>
      <c r="G52" s="3"/>
      <c r="H52" s="3"/>
      <c r="I52" s="3"/>
      <c r="J52" s="3"/>
    </row>
    <row r="53" spans="1:6" ht="18.75">
      <c r="A53" s="24" t="s">
        <v>99</v>
      </c>
      <c r="B53" s="9"/>
      <c r="C53" s="8" t="s">
        <v>166</v>
      </c>
      <c r="D53" s="9"/>
      <c r="E53" s="17">
        <f>E54</f>
        <v>10219.8</v>
      </c>
      <c r="F53" s="17">
        <f>F54</f>
        <v>8874.1</v>
      </c>
    </row>
    <row r="54" spans="1:6" ht="37.5">
      <c r="A54" s="6" t="s">
        <v>240</v>
      </c>
      <c r="B54" s="9"/>
      <c r="C54" s="8" t="s">
        <v>166</v>
      </c>
      <c r="D54" s="9" t="s">
        <v>80</v>
      </c>
      <c r="E54" s="17">
        <v>10219.8</v>
      </c>
      <c r="F54" s="93">
        <v>8874.1</v>
      </c>
    </row>
    <row r="55" spans="1:10" s="5" customFormat="1" ht="37.5">
      <c r="A55" s="47" t="s">
        <v>318</v>
      </c>
      <c r="B55" s="42" t="s">
        <v>26</v>
      </c>
      <c r="C55" s="46" t="s">
        <v>319</v>
      </c>
      <c r="D55" s="42"/>
      <c r="E55" s="43">
        <f>E56</f>
        <v>1750.3000000000002</v>
      </c>
      <c r="F55" s="43">
        <f>F56</f>
        <v>350.2</v>
      </c>
      <c r="G55" s="3"/>
      <c r="H55" s="3"/>
      <c r="I55" s="3"/>
      <c r="J55" s="3"/>
    </row>
    <row r="56" spans="1:6" ht="56.25">
      <c r="A56" s="6" t="s">
        <v>36</v>
      </c>
      <c r="B56" s="9" t="s">
        <v>26</v>
      </c>
      <c r="C56" s="9" t="s">
        <v>320</v>
      </c>
      <c r="D56" s="14"/>
      <c r="E56" s="15">
        <f>E58+E57</f>
        <v>1750.3000000000002</v>
      </c>
      <c r="F56" s="15">
        <f>F58+F57</f>
        <v>350.2</v>
      </c>
    </row>
    <row r="57" spans="1:6" ht="37.5">
      <c r="A57" s="6" t="s">
        <v>240</v>
      </c>
      <c r="B57" s="9"/>
      <c r="C57" s="9" t="s">
        <v>320</v>
      </c>
      <c r="D57" s="9" t="s">
        <v>80</v>
      </c>
      <c r="E57" s="15">
        <v>318.9</v>
      </c>
      <c r="F57" s="75">
        <v>152.2</v>
      </c>
    </row>
    <row r="58" spans="1:6" ht="37.5">
      <c r="A58" s="21" t="s">
        <v>241</v>
      </c>
      <c r="B58" s="9" t="s">
        <v>18</v>
      </c>
      <c r="C58" s="9" t="s">
        <v>320</v>
      </c>
      <c r="D58" s="9" t="s">
        <v>91</v>
      </c>
      <c r="E58" s="17">
        <v>1431.4</v>
      </c>
      <c r="F58" s="92">
        <v>198</v>
      </c>
    </row>
    <row r="59" spans="1:10" s="13" customFormat="1" ht="18.75">
      <c r="A59" s="54" t="s">
        <v>232</v>
      </c>
      <c r="B59" s="29"/>
      <c r="C59" s="29" t="s">
        <v>233</v>
      </c>
      <c r="D59" s="29"/>
      <c r="E59" s="53">
        <f aca="true" t="shared" si="2" ref="E59:F61">E60</f>
        <v>4071.9</v>
      </c>
      <c r="F59" s="53">
        <f t="shared" si="2"/>
        <v>4071.9</v>
      </c>
      <c r="G59" s="3"/>
      <c r="H59" s="3"/>
      <c r="I59" s="3"/>
      <c r="J59" s="3"/>
    </row>
    <row r="60" spans="1:6" ht="37.5">
      <c r="A60" s="18" t="s">
        <v>235</v>
      </c>
      <c r="B60" s="9"/>
      <c r="C60" s="8" t="s">
        <v>234</v>
      </c>
      <c r="D60" s="25"/>
      <c r="E60" s="17">
        <f t="shared" si="2"/>
        <v>4071.9</v>
      </c>
      <c r="F60" s="17">
        <f t="shared" si="2"/>
        <v>4071.9</v>
      </c>
    </row>
    <row r="61" spans="1:6" ht="37.5">
      <c r="A61" s="18" t="s">
        <v>242</v>
      </c>
      <c r="B61" s="9"/>
      <c r="C61" s="8" t="s">
        <v>374</v>
      </c>
      <c r="D61" s="9"/>
      <c r="E61" s="17">
        <f t="shared" si="2"/>
        <v>4071.9</v>
      </c>
      <c r="F61" s="17">
        <f t="shared" si="2"/>
        <v>4071.9</v>
      </c>
    </row>
    <row r="62" spans="1:6" ht="18.75">
      <c r="A62" s="18" t="s">
        <v>85</v>
      </c>
      <c r="B62" s="9"/>
      <c r="C62" s="8" t="s">
        <v>374</v>
      </c>
      <c r="D62" s="9" t="s">
        <v>83</v>
      </c>
      <c r="E62" s="17">
        <v>4071.9</v>
      </c>
      <c r="F62" s="93">
        <v>4071.9</v>
      </c>
    </row>
    <row r="63" spans="1:10" s="11" customFormat="1" ht="75">
      <c r="A63" s="63" t="s">
        <v>266</v>
      </c>
      <c r="B63" s="22"/>
      <c r="C63" s="22" t="s">
        <v>178</v>
      </c>
      <c r="D63" s="22"/>
      <c r="E63" s="66">
        <f>E64</f>
        <v>45232.899999999994</v>
      </c>
      <c r="F63" s="66">
        <f>F64</f>
        <v>23713</v>
      </c>
      <c r="G63" s="3"/>
      <c r="H63" s="3"/>
      <c r="I63" s="3"/>
      <c r="J63" s="3"/>
    </row>
    <row r="64" spans="1:10" s="13" customFormat="1" ht="75">
      <c r="A64" s="56" t="s">
        <v>269</v>
      </c>
      <c r="B64" s="29"/>
      <c r="C64" s="29" t="s">
        <v>179</v>
      </c>
      <c r="D64" s="29"/>
      <c r="E64" s="53">
        <f>E65+E68+E71+E74+E77+E80</f>
        <v>45232.899999999994</v>
      </c>
      <c r="F64" s="53">
        <f>F65+F68+F71+F74+F77+F80</f>
        <v>23713</v>
      </c>
      <c r="G64" s="3"/>
      <c r="H64" s="3"/>
      <c r="I64" s="3"/>
      <c r="J64" s="3"/>
    </row>
    <row r="65" spans="1:10" s="13" customFormat="1" ht="56.25">
      <c r="A65" s="47" t="s">
        <v>322</v>
      </c>
      <c r="B65" s="42" t="s">
        <v>30</v>
      </c>
      <c r="C65" s="42" t="s">
        <v>180</v>
      </c>
      <c r="D65" s="42"/>
      <c r="E65" s="43">
        <f>E66</f>
        <v>1257</v>
      </c>
      <c r="F65" s="43">
        <f>F66</f>
        <v>1176.5</v>
      </c>
      <c r="G65" s="3"/>
      <c r="H65" s="3"/>
      <c r="I65" s="3"/>
      <c r="J65" s="3"/>
    </row>
    <row r="66" spans="1:6" ht="18.75">
      <c r="A66" s="18" t="s">
        <v>39</v>
      </c>
      <c r="B66" s="9" t="s">
        <v>30</v>
      </c>
      <c r="C66" s="9" t="s">
        <v>321</v>
      </c>
      <c r="D66" s="9"/>
      <c r="E66" s="17">
        <f>E67</f>
        <v>1257</v>
      </c>
      <c r="F66" s="17">
        <f>F67</f>
        <v>1176.5</v>
      </c>
    </row>
    <row r="67" spans="1:6" ht="37.5">
      <c r="A67" s="6" t="s">
        <v>240</v>
      </c>
      <c r="B67" s="9" t="s">
        <v>30</v>
      </c>
      <c r="C67" s="9" t="s">
        <v>321</v>
      </c>
      <c r="D67" s="9" t="s">
        <v>80</v>
      </c>
      <c r="E67" s="17">
        <v>1257</v>
      </c>
      <c r="F67" s="93">
        <v>1176.5</v>
      </c>
    </row>
    <row r="68" spans="1:10" s="13" customFormat="1" ht="18.75">
      <c r="A68" s="48" t="s">
        <v>323</v>
      </c>
      <c r="B68" s="42"/>
      <c r="C68" s="42" t="s">
        <v>270</v>
      </c>
      <c r="D68" s="42"/>
      <c r="E68" s="43">
        <f>E69</f>
        <v>21247.6</v>
      </c>
      <c r="F68" s="43">
        <f>F69</f>
        <v>21037.4</v>
      </c>
      <c r="G68" s="3"/>
      <c r="H68" s="3"/>
      <c r="I68" s="3"/>
      <c r="J68" s="3"/>
    </row>
    <row r="69" spans="1:6" ht="37.5">
      <c r="A69" s="6" t="s">
        <v>359</v>
      </c>
      <c r="B69" s="9" t="s">
        <v>37</v>
      </c>
      <c r="C69" s="9" t="s">
        <v>273</v>
      </c>
      <c r="D69" s="9"/>
      <c r="E69" s="17">
        <f>E70</f>
        <v>21247.6</v>
      </c>
      <c r="F69" s="17">
        <f>F70</f>
        <v>21037.4</v>
      </c>
    </row>
    <row r="70" spans="1:6" ht="37.5">
      <c r="A70" s="6" t="s">
        <v>240</v>
      </c>
      <c r="B70" s="9" t="s">
        <v>42</v>
      </c>
      <c r="C70" s="9" t="s">
        <v>273</v>
      </c>
      <c r="D70" s="9" t="s">
        <v>80</v>
      </c>
      <c r="E70" s="17">
        <v>21247.6</v>
      </c>
      <c r="F70" s="93">
        <v>21037.4</v>
      </c>
    </row>
    <row r="71" spans="1:10" s="13" customFormat="1" ht="18.75">
      <c r="A71" s="48" t="s">
        <v>324</v>
      </c>
      <c r="B71" s="42"/>
      <c r="C71" s="42" t="s">
        <v>271</v>
      </c>
      <c r="D71" s="42"/>
      <c r="E71" s="43">
        <f>E72</f>
        <v>274.9</v>
      </c>
      <c r="F71" s="43">
        <f>F72</f>
        <v>196.2</v>
      </c>
      <c r="G71" s="3"/>
      <c r="H71" s="3"/>
      <c r="I71" s="3"/>
      <c r="J71" s="3"/>
    </row>
    <row r="72" spans="1:6" ht="18.75">
      <c r="A72" s="6" t="s">
        <v>325</v>
      </c>
      <c r="B72" s="9" t="s">
        <v>43</v>
      </c>
      <c r="C72" s="9" t="s">
        <v>274</v>
      </c>
      <c r="D72" s="9"/>
      <c r="E72" s="17">
        <f>E73</f>
        <v>274.9</v>
      </c>
      <c r="F72" s="17">
        <f>F73</f>
        <v>196.2</v>
      </c>
    </row>
    <row r="73" spans="1:6" ht="37.5">
      <c r="A73" s="6" t="s">
        <v>240</v>
      </c>
      <c r="B73" s="9"/>
      <c r="C73" s="9" t="s">
        <v>274</v>
      </c>
      <c r="D73" s="9" t="s">
        <v>80</v>
      </c>
      <c r="E73" s="17">
        <v>274.9</v>
      </c>
      <c r="F73" s="75">
        <v>196.2</v>
      </c>
    </row>
    <row r="74" spans="1:10" s="5" customFormat="1" ht="56.25">
      <c r="A74" s="47" t="s">
        <v>115</v>
      </c>
      <c r="B74" s="42"/>
      <c r="C74" s="42" t="s">
        <v>272</v>
      </c>
      <c r="D74" s="42"/>
      <c r="E74" s="43">
        <f>E75</f>
        <v>500</v>
      </c>
      <c r="F74" s="43">
        <f>F75</f>
        <v>402.1</v>
      </c>
      <c r="G74" s="3"/>
      <c r="H74" s="3"/>
      <c r="I74" s="3"/>
      <c r="J74" s="3"/>
    </row>
    <row r="75" spans="1:6" ht="75">
      <c r="A75" s="18" t="s">
        <v>116</v>
      </c>
      <c r="B75" s="9"/>
      <c r="C75" s="9" t="s">
        <v>275</v>
      </c>
      <c r="D75" s="9"/>
      <c r="E75" s="17">
        <f>E76</f>
        <v>500</v>
      </c>
      <c r="F75" s="17">
        <f>F76</f>
        <v>402.1</v>
      </c>
    </row>
    <row r="76" spans="1:6" ht="37.5">
      <c r="A76" s="6" t="s">
        <v>240</v>
      </c>
      <c r="B76" s="9"/>
      <c r="C76" s="9" t="s">
        <v>275</v>
      </c>
      <c r="D76" s="9" t="s">
        <v>80</v>
      </c>
      <c r="E76" s="17">
        <v>500</v>
      </c>
      <c r="F76" s="75">
        <v>402.1</v>
      </c>
    </row>
    <row r="77" spans="1:10" s="85" customFormat="1" ht="18.75">
      <c r="A77" s="48" t="s">
        <v>379</v>
      </c>
      <c r="B77" s="42"/>
      <c r="C77" s="42" t="s">
        <v>377</v>
      </c>
      <c r="D77" s="42"/>
      <c r="E77" s="43">
        <f>E78</f>
        <v>900.8</v>
      </c>
      <c r="F77" s="43">
        <f>F78</f>
        <v>900.8</v>
      </c>
      <c r="G77" s="3"/>
      <c r="H77" s="3"/>
      <c r="I77" s="3"/>
      <c r="J77" s="3"/>
    </row>
    <row r="78" spans="1:6" ht="37.5">
      <c r="A78" s="6" t="s">
        <v>378</v>
      </c>
      <c r="B78" s="9"/>
      <c r="C78" s="9" t="s">
        <v>380</v>
      </c>
      <c r="D78" s="9"/>
      <c r="E78" s="17">
        <f>E79</f>
        <v>900.8</v>
      </c>
      <c r="F78" s="17">
        <f>F79</f>
        <v>900.8</v>
      </c>
    </row>
    <row r="79" spans="1:6" ht="18.75">
      <c r="A79" s="21" t="s">
        <v>87</v>
      </c>
      <c r="B79" s="9"/>
      <c r="C79" s="9" t="s">
        <v>380</v>
      </c>
      <c r="D79" s="9" t="s">
        <v>81</v>
      </c>
      <c r="E79" s="17">
        <v>900.8</v>
      </c>
      <c r="F79" s="75">
        <v>900.8</v>
      </c>
    </row>
    <row r="80" spans="1:6" ht="18.75">
      <c r="A80" s="48" t="s">
        <v>397</v>
      </c>
      <c r="B80" s="42"/>
      <c r="C80" s="42" t="s">
        <v>398</v>
      </c>
      <c r="D80" s="42"/>
      <c r="E80" s="43">
        <f>E81</f>
        <v>21052.6</v>
      </c>
      <c r="F80" s="43">
        <f>F81</f>
        <v>0</v>
      </c>
    </row>
    <row r="81" spans="1:6" ht="18.75">
      <c r="A81" s="6" t="s">
        <v>399</v>
      </c>
      <c r="B81" s="9"/>
      <c r="C81" s="9" t="s">
        <v>396</v>
      </c>
      <c r="D81" s="9"/>
      <c r="E81" s="17">
        <f>E82</f>
        <v>21052.6</v>
      </c>
      <c r="F81" s="17">
        <f>F82</f>
        <v>0</v>
      </c>
    </row>
    <row r="82" spans="1:6" ht="37.5">
      <c r="A82" s="6" t="s">
        <v>240</v>
      </c>
      <c r="B82" s="9"/>
      <c r="C82" s="9" t="s">
        <v>396</v>
      </c>
      <c r="D82" s="9" t="s">
        <v>80</v>
      </c>
      <c r="E82" s="17">
        <v>21052.6</v>
      </c>
      <c r="F82" s="92">
        <v>0</v>
      </c>
    </row>
    <row r="83" spans="1:10" s="11" customFormat="1" ht="56.25">
      <c r="A83" s="63" t="s">
        <v>278</v>
      </c>
      <c r="B83" s="22" t="s">
        <v>19</v>
      </c>
      <c r="C83" s="65" t="s">
        <v>183</v>
      </c>
      <c r="D83" s="22"/>
      <c r="E83" s="66">
        <f>E84</f>
        <v>67939.09999999999</v>
      </c>
      <c r="F83" s="66">
        <f>F84</f>
        <v>53200.3</v>
      </c>
      <c r="G83" s="3"/>
      <c r="H83" s="3"/>
      <c r="I83" s="3"/>
      <c r="J83" s="3"/>
    </row>
    <row r="84" spans="1:10" s="13" customFormat="1" ht="75">
      <c r="A84" s="56" t="s">
        <v>279</v>
      </c>
      <c r="B84" s="29"/>
      <c r="C84" s="29" t="s">
        <v>182</v>
      </c>
      <c r="D84" s="29"/>
      <c r="E84" s="53">
        <f>E85+E88+E91+E94+E97+E100+E103+E106</f>
        <v>67939.09999999999</v>
      </c>
      <c r="F84" s="53">
        <f>F85+F88+F91+F94+F97+F100+F103+F106</f>
        <v>53200.3</v>
      </c>
      <c r="G84" s="3"/>
      <c r="H84" s="3"/>
      <c r="I84" s="3"/>
      <c r="J84" s="3"/>
    </row>
    <row r="85" spans="1:6" ht="37.5">
      <c r="A85" s="47" t="s">
        <v>326</v>
      </c>
      <c r="B85" s="42"/>
      <c r="C85" s="42" t="s">
        <v>187</v>
      </c>
      <c r="D85" s="42"/>
      <c r="E85" s="43">
        <f>E86</f>
        <v>19574.1</v>
      </c>
      <c r="F85" s="43">
        <f>F86</f>
        <v>15683.4</v>
      </c>
    </row>
    <row r="86" spans="1:6" ht="18.75">
      <c r="A86" s="18" t="s">
        <v>13</v>
      </c>
      <c r="B86" s="9"/>
      <c r="C86" s="8" t="s">
        <v>247</v>
      </c>
      <c r="D86" s="9"/>
      <c r="E86" s="17">
        <f>E87</f>
        <v>19574.1</v>
      </c>
      <c r="F86" s="17">
        <f>F87</f>
        <v>15683.4</v>
      </c>
    </row>
    <row r="87" spans="1:6" ht="37.5">
      <c r="A87" s="18" t="s">
        <v>240</v>
      </c>
      <c r="B87" s="9"/>
      <c r="C87" s="8" t="s">
        <v>247</v>
      </c>
      <c r="D87" s="9" t="s">
        <v>80</v>
      </c>
      <c r="E87" s="17">
        <v>19574.1</v>
      </c>
      <c r="F87" s="93">
        <v>15683.4</v>
      </c>
    </row>
    <row r="88" spans="1:10" s="13" customFormat="1" ht="37.5">
      <c r="A88" s="48" t="s">
        <v>327</v>
      </c>
      <c r="B88" s="46" t="s">
        <v>77</v>
      </c>
      <c r="C88" s="46" t="s">
        <v>248</v>
      </c>
      <c r="D88" s="42"/>
      <c r="E88" s="43">
        <f>E89</f>
        <v>8634.7</v>
      </c>
      <c r="F88" s="43">
        <f>F89</f>
        <v>6840.5</v>
      </c>
      <c r="G88" s="3"/>
      <c r="H88" s="3"/>
      <c r="I88" s="3"/>
      <c r="J88" s="3"/>
    </row>
    <row r="89" spans="1:6" ht="18.75">
      <c r="A89" s="18" t="s">
        <v>15</v>
      </c>
      <c r="B89" s="9"/>
      <c r="C89" s="8" t="s">
        <v>249</v>
      </c>
      <c r="D89" s="9"/>
      <c r="E89" s="17">
        <f>E90</f>
        <v>8634.7</v>
      </c>
      <c r="F89" s="17">
        <f>F90</f>
        <v>6840.5</v>
      </c>
    </row>
    <row r="90" spans="1:6" ht="37.5">
      <c r="A90" s="18" t="s">
        <v>240</v>
      </c>
      <c r="B90" s="9" t="s">
        <v>29</v>
      </c>
      <c r="C90" s="8" t="s">
        <v>249</v>
      </c>
      <c r="D90" s="9" t="s">
        <v>80</v>
      </c>
      <c r="E90" s="17">
        <v>8634.7</v>
      </c>
      <c r="F90" s="93">
        <v>6840.5</v>
      </c>
    </row>
    <row r="91" spans="1:10" s="13" customFormat="1" ht="37.5">
      <c r="A91" s="48" t="s">
        <v>328</v>
      </c>
      <c r="B91" s="42" t="s">
        <v>44</v>
      </c>
      <c r="C91" s="46" t="s">
        <v>250</v>
      </c>
      <c r="D91" s="42"/>
      <c r="E91" s="43">
        <f>E92</f>
        <v>1850</v>
      </c>
      <c r="F91" s="43">
        <f>F92</f>
        <v>1493.7</v>
      </c>
      <c r="G91" s="3"/>
      <c r="H91" s="3"/>
      <c r="I91" s="3"/>
      <c r="J91" s="3"/>
    </row>
    <row r="92" spans="1:6" ht="18.75">
      <c r="A92" s="6" t="s">
        <v>16</v>
      </c>
      <c r="B92" s="9"/>
      <c r="C92" s="8" t="s">
        <v>251</v>
      </c>
      <c r="D92" s="9"/>
      <c r="E92" s="17">
        <f>E93</f>
        <v>1850</v>
      </c>
      <c r="F92" s="17">
        <f>F93</f>
        <v>1493.7</v>
      </c>
    </row>
    <row r="93" spans="1:6" ht="37.5">
      <c r="A93" s="6" t="s">
        <v>240</v>
      </c>
      <c r="B93" s="9"/>
      <c r="C93" s="8" t="s">
        <v>251</v>
      </c>
      <c r="D93" s="9" t="s">
        <v>80</v>
      </c>
      <c r="E93" s="17">
        <v>1850</v>
      </c>
      <c r="F93" s="93">
        <v>1493.7</v>
      </c>
    </row>
    <row r="94" spans="1:10" s="13" customFormat="1" ht="37.5">
      <c r="A94" s="48" t="s">
        <v>329</v>
      </c>
      <c r="B94" s="42" t="s">
        <v>21</v>
      </c>
      <c r="C94" s="46" t="s">
        <v>252</v>
      </c>
      <c r="D94" s="42"/>
      <c r="E94" s="43">
        <f>E95</f>
        <v>6401.8</v>
      </c>
      <c r="F94" s="43">
        <f>F95</f>
        <v>4758.5</v>
      </c>
      <c r="G94" s="3"/>
      <c r="H94" s="3"/>
      <c r="I94" s="3"/>
      <c r="J94" s="3"/>
    </row>
    <row r="95" spans="1:6" ht="18.75">
      <c r="A95" s="6" t="s">
        <v>257</v>
      </c>
      <c r="B95" s="9"/>
      <c r="C95" s="8" t="s">
        <v>253</v>
      </c>
      <c r="D95" s="9"/>
      <c r="E95" s="17">
        <f>E96</f>
        <v>6401.8</v>
      </c>
      <c r="F95" s="17">
        <f>F96</f>
        <v>4758.5</v>
      </c>
    </row>
    <row r="96" spans="1:6" ht="37.5">
      <c r="A96" s="6" t="s">
        <v>240</v>
      </c>
      <c r="B96" s="9"/>
      <c r="C96" s="8" t="s">
        <v>253</v>
      </c>
      <c r="D96" s="9" t="s">
        <v>80</v>
      </c>
      <c r="E96" s="17">
        <v>6401.8</v>
      </c>
      <c r="F96" s="93">
        <v>4758.5</v>
      </c>
    </row>
    <row r="97" spans="1:10" s="13" customFormat="1" ht="56.25">
      <c r="A97" s="48" t="s">
        <v>330</v>
      </c>
      <c r="B97" s="42" t="s">
        <v>37</v>
      </c>
      <c r="C97" s="46" t="s">
        <v>258</v>
      </c>
      <c r="D97" s="42"/>
      <c r="E97" s="43">
        <f>E98</f>
        <v>200</v>
      </c>
      <c r="F97" s="43">
        <f>F98</f>
        <v>199.9</v>
      </c>
      <c r="G97" s="3"/>
      <c r="H97" s="3"/>
      <c r="I97" s="3"/>
      <c r="J97" s="3"/>
    </row>
    <row r="98" spans="1:6" ht="18.75">
      <c r="A98" s="62" t="s">
        <v>256</v>
      </c>
      <c r="B98" s="9" t="s">
        <v>20</v>
      </c>
      <c r="C98" s="8" t="s">
        <v>259</v>
      </c>
      <c r="D98" s="9"/>
      <c r="E98" s="17">
        <f>E99</f>
        <v>200</v>
      </c>
      <c r="F98" s="17">
        <f>F99</f>
        <v>199.9</v>
      </c>
    </row>
    <row r="99" spans="1:6" ht="37.5">
      <c r="A99" s="6" t="s">
        <v>240</v>
      </c>
      <c r="B99" s="9" t="s">
        <v>21</v>
      </c>
      <c r="C99" s="8" t="s">
        <v>259</v>
      </c>
      <c r="D99" s="9" t="s">
        <v>80</v>
      </c>
      <c r="E99" s="17">
        <v>200</v>
      </c>
      <c r="F99" s="75">
        <v>199.9</v>
      </c>
    </row>
    <row r="100" spans="1:10" s="13" customFormat="1" ht="37.5">
      <c r="A100" s="48" t="s">
        <v>331</v>
      </c>
      <c r="B100" s="42"/>
      <c r="C100" s="46" t="s">
        <v>254</v>
      </c>
      <c r="D100" s="42"/>
      <c r="E100" s="43">
        <f>E101</f>
        <v>2100</v>
      </c>
      <c r="F100" s="43">
        <f>F101</f>
        <v>1828.6</v>
      </c>
      <c r="G100" s="3"/>
      <c r="H100" s="3"/>
      <c r="I100" s="3"/>
      <c r="J100" s="3"/>
    </row>
    <row r="101" spans="1:6" ht="37.5">
      <c r="A101" s="18" t="s">
        <v>104</v>
      </c>
      <c r="B101" s="9" t="s">
        <v>32</v>
      </c>
      <c r="C101" s="8" t="s">
        <v>255</v>
      </c>
      <c r="D101" s="9"/>
      <c r="E101" s="17">
        <f>E102</f>
        <v>2100</v>
      </c>
      <c r="F101" s="17">
        <f>F102</f>
        <v>1828.6</v>
      </c>
    </row>
    <row r="102" spans="1:6" ht="37.5">
      <c r="A102" s="6" t="s">
        <v>240</v>
      </c>
      <c r="B102" s="9"/>
      <c r="C102" s="8" t="s">
        <v>255</v>
      </c>
      <c r="D102" s="9" t="s">
        <v>80</v>
      </c>
      <c r="E102" s="17">
        <f>601.4+1498.6</f>
        <v>2100</v>
      </c>
      <c r="F102" s="93">
        <v>1828.6</v>
      </c>
    </row>
    <row r="103" spans="1:6" ht="56.25">
      <c r="A103" s="47" t="s">
        <v>345</v>
      </c>
      <c r="B103" s="42"/>
      <c r="C103" s="46" t="s">
        <v>260</v>
      </c>
      <c r="D103" s="42"/>
      <c r="E103" s="43">
        <f>E104</f>
        <v>9.2</v>
      </c>
      <c r="F103" s="43">
        <f>F104</f>
        <v>0</v>
      </c>
    </row>
    <row r="104" spans="1:6" ht="18.75">
      <c r="A104" s="62" t="s">
        <v>261</v>
      </c>
      <c r="B104" s="9"/>
      <c r="C104" s="8" t="s">
        <v>262</v>
      </c>
      <c r="D104" s="9"/>
      <c r="E104" s="17">
        <f>E105</f>
        <v>9.2</v>
      </c>
      <c r="F104" s="17">
        <f>F105</f>
        <v>0</v>
      </c>
    </row>
    <row r="105" spans="1:6" ht="37.5">
      <c r="A105" s="6" t="s">
        <v>240</v>
      </c>
      <c r="B105" s="9"/>
      <c r="C105" s="8" t="s">
        <v>262</v>
      </c>
      <c r="D105" s="9" t="s">
        <v>80</v>
      </c>
      <c r="E105" s="17">
        <v>9.2</v>
      </c>
      <c r="F105" s="92">
        <v>0</v>
      </c>
    </row>
    <row r="106" spans="1:10" s="5" customFormat="1" ht="75">
      <c r="A106" s="47" t="s">
        <v>265</v>
      </c>
      <c r="B106" s="42"/>
      <c r="C106" s="46" t="s">
        <v>263</v>
      </c>
      <c r="D106" s="42"/>
      <c r="E106" s="43">
        <f>E107</f>
        <v>29169.3</v>
      </c>
      <c r="F106" s="43">
        <f>F107</f>
        <v>22395.7</v>
      </c>
      <c r="G106" s="3"/>
      <c r="H106" s="3"/>
      <c r="I106" s="3"/>
      <c r="J106" s="3"/>
    </row>
    <row r="107" spans="1:6" ht="37.5">
      <c r="A107" s="18" t="s">
        <v>70</v>
      </c>
      <c r="B107" s="9"/>
      <c r="C107" s="8" t="s">
        <v>264</v>
      </c>
      <c r="D107" s="9"/>
      <c r="E107" s="15">
        <f>E108</f>
        <v>29169.3</v>
      </c>
      <c r="F107" s="15">
        <f>F108</f>
        <v>22395.7</v>
      </c>
    </row>
    <row r="108" spans="1:6" ht="37.5">
      <c r="A108" s="6" t="s">
        <v>93</v>
      </c>
      <c r="B108" s="14"/>
      <c r="C108" s="8" t="s">
        <v>264</v>
      </c>
      <c r="D108" s="9" t="s">
        <v>90</v>
      </c>
      <c r="E108" s="17">
        <v>29169.3</v>
      </c>
      <c r="F108" s="93">
        <v>22395.7</v>
      </c>
    </row>
    <row r="109" spans="1:10" s="11" customFormat="1" ht="56.25">
      <c r="A109" s="67" t="s">
        <v>276</v>
      </c>
      <c r="B109" s="22"/>
      <c r="C109" s="65" t="s">
        <v>184</v>
      </c>
      <c r="D109" s="22"/>
      <c r="E109" s="66">
        <f>E110</f>
        <v>4247.799999999999</v>
      </c>
      <c r="F109" s="66">
        <f>F110</f>
        <v>3376</v>
      </c>
      <c r="G109" s="3"/>
      <c r="H109" s="3"/>
      <c r="I109" s="3"/>
      <c r="J109" s="3"/>
    </row>
    <row r="110" spans="1:10" s="13" customFormat="1" ht="75">
      <c r="A110" s="54" t="s">
        <v>277</v>
      </c>
      <c r="B110" s="29"/>
      <c r="C110" s="29" t="s">
        <v>185</v>
      </c>
      <c r="D110" s="29"/>
      <c r="E110" s="53">
        <f>E111+E116</f>
        <v>4247.799999999999</v>
      </c>
      <c r="F110" s="53">
        <f>F111+F116</f>
        <v>3376</v>
      </c>
      <c r="G110" s="3"/>
      <c r="H110" s="3"/>
      <c r="I110" s="3"/>
      <c r="J110" s="3"/>
    </row>
    <row r="111" spans="1:10" s="5" customFormat="1" ht="37.5">
      <c r="A111" s="47" t="s">
        <v>106</v>
      </c>
      <c r="B111" s="42" t="s">
        <v>14</v>
      </c>
      <c r="C111" s="42" t="s">
        <v>186</v>
      </c>
      <c r="D111" s="42"/>
      <c r="E111" s="43">
        <f>E112</f>
        <v>3595.7999999999997</v>
      </c>
      <c r="F111" s="43">
        <f>F112</f>
        <v>2728.6</v>
      </c>
      <c r="G111" s="3"/>
      <c r="H111" s="3"/>
      <c r="I111" s="3"/>
      <c r="J111" s="3"/>
    </row>
    <row r="112" spans="1:6" ht="37.5">
      <c r="A112" s="18" t="s">
        <v>70</v>
      </c>
      <c r="B112" s="9"/>
      <c r="C112" s="8" t="s">
        <v>188</v>
      </c>
      <c r="D112" s="9"/>
      <c r="E112" s="17">
        <f>E113+E114+E115</f>
        <v>3595.7999999999997</v>
      </c>
      <c r="F112" s="17">
        <f>F113+F114+F115</f>
        <v>2728.6</v>
      </c>
    </row>
    <row r="113" spans="1:6" ht="75">
      <c r="A113" s="18" t="s">
        <v>84</v>
      </c>
      <c r="B113" s="9"/>
      <c r="C113" s="8" t="s">
        <v>188</v>
      </c>
      <c r="D113" s="9" t="s">
        <v>79</v>
      </c>
      <c r="E113" s="17">
        <v>3054.7</v>
      </c>
      <c r="F113" s="93">
        <v>2360.6</v>
      </c>
    </row>
    <row r="114" spans="1:6" ht="37.5">
      <c r="A114" s="6" t="s">
        <v>240</v>
      </c>
      <c r="B114" s="9"/>
      <c r="C114" s="8" t="s">
        <v>188</v>
      </c>
      <c r="D114" s="9" t="s">
        <v>80</v>
      </c>
      <c r="E114" s="17">
        <v>431.1</v>
      </c>
      <c r="F114" s="75">
        <v>258.6</v>
      </c>
    </row>
    <row r="115" spans="1:6" ht="18.75">
      <c r="A115" s="18" t="s">
        <v>87</v>
      </c>
      <c r="B115" s="9"/>
      <c r="C115" s="8" t="s">
        <v>188</v>
      </c>
      <c r="D115" s="9" t="s">
        <v>81</v>
      </c>
      <c r="E115" s="17">
        <v>110</v>
      </c>
      <c r="F115" s="75">
        <v>109.4</v>
      </c>
    </row>
    <row r="116" spans="1:10" s="5" customFormat="1" ht="56.25">
      <c r="A116" s="48" t="s">
        <v>105</v>
      </c>
      <c r="B116" s="42"/>
      <c r="C116" s="46" t="s">
        <v>236</v>
      </c>
      <c r="D116" s="42"/>
      <c r="E116" s="43">
        <f>E117</f>
        <v>652</v>
      </c>
      <c r="F116" s="43">
        <f>F117</f>
        <v>647.4</v>
      </c>
      <c r="G116" s="3"/>
      <c r="H116" s="3"/>
      <c r="I116" s="3"/>
      <c r="J116" s="3"/>
    </row>
    <row r="117" spans="1:6" ht="18.75">
      <c r="A117" s="18" t="s">
        <v>74</v>
      </c>
      <c r="B117" s="9" t="s">
        <v>17</v>
      </c>
      <c r="C117" s="8" t="s">
        <v>237</v>
      </c>
      <c r="D117" s="9"/>
      <c r="E117" s="17">
        <f>E118</f>
        <v>652</v>
      </c>
      <c r="F117" s="17">
        <f>F118</f>
        <v>647.4</v>
      </c>
    </row>
    <row r="118" spans="1:6" ht="37.5">
      <c r="A118" s="6" t="s">
        <v>240</v>
      </c>
      <c r="B118" s="9"/>
      <c r="C118" s="8" t="s">
        <v>237</v>
      </c>
      <c r="D118" s="9" t="s">
        <v>80</v>
      </c>
      <c r="E118" s="17">
        <v>652</v>
      </c>
      <c r="F118" s="75">
        <v>647.4</v>
      </c>
    </row>
    <row r="119" spans="1:10" s="11" customFormat="1" ht="56.25">
      <c r="A119" s="67" t="s">
        <v>280</v>
      </c>
      <c r="B119" s="64"/>
      <c r="C119" s="65" t="s">
        <v>189</v>
      </c>
      <c r="D119" s="22"/>
      <c r="E119" s="66">
        <f>E121+E132+E139+E152+E161+E166</f>
        <v>101163.50000000001</v>
      </c>
      <c r="F119" s="66">
        <f>F121+F132+F139+F152+F161+F166</f>
        <v>72351.90000000001</v>
      </c>
      <c r="G119" s="3"/>
      <c r="H119" s="3"/>
      <c r="I119" s="3"/>
      <c r="J119" s="3"/>
    </row>
    <row r="120" spans="1:10" s="13" customFormat="1" ht="75">
      <c r="A120" s="55" t="s">
        <v>281</v>
      </c>
      <c r="B120" s="29"/>
      <c r="C120" s="30" t="s">
        <v>230</v>
      </c>
      <c r="D120" s="29"/>
      <c r="E120" s="53">
        <f>E121+E132+E139+E152+E161+E166</f>
        <v>101163.50000000001</v>
      </c>
      <c r="F120" s="53">
        <f>F121+F132+F139+F152+F161+F166</f>
        <v>72351.90000000001</v>
      </c>
      <c r="G120" s="3"/>
      <c r="H120" s="3"/>
      <c r="I120" s="3"/>
      <c r="J120" s="3"/>
    </row>
    <row r="121" spans="1:10" s="5" customFormat="1" ht="18.75">
      <c r="A121" s="48" t="s">
        <v>283</v>
      </c>
      <c r="B121" s="49"/>
      <c r="C121" s="46" t="s">
        <v>231</v>
      </c>
      <c r="D121" s="42"/>
      <c r="E121" s="43">
        <f>E122+E124+E126+E128+E130</f>
        <v>35726.7</v>
      </c>
      <c r="F121" s="43">
        <f>F122+F124+F126+F128+F130</f>
        <v>24638.7</v>
      </c>
      <c r="G121" s="3"/>
      <c r="H121" s="3"/>
      <c r="I121" s="3"/>
      <c r="J121" s="3"/>
    </row>
    <row r="122" spans="1:6" ht="37.5">
      <c r="A122" s="18" t="s">
        <v>70</v>
      </c>
      <c r="B122" s="40"/>
      <c r="C122" s="9" t="s">
        <v>190</v>
      </c>
      <c r="D122" s="9"/>
      <c r="E122" s="17">
        <f>E123</f>
        <v>10819.4</v>
      </c>
      <c r="F122" s="17">
        <f>F123</f>
        <v>7198.1</v>
      </c>
    </row>
    <row r="123" spans="1:6" ht="37.5">
      <c r="A123" s="6" t="s">
        <v>93</v>
      </c>
      <c r="B123" s="40"/>
      <c r="C123" s="9" t="s">
        <v>190</v>
      </c>
      <c r="D123" s="9" t="s">
        <v>90</v>
      </c>
      <c r="E123" s="17">
        <v>10819.4</v>
      </c>
      <c r="F123" s="93">
        <v>7198.1</v>
      </c>
    </row>
    <row r="124" spans="1:6" ht="18.75">
      <c r="A124" s="18" t="s">
        <v>49</v>
      </c>
      <c r="B124" s="40"/>
      <c r="C124" s="9" t="s">
        <v>191</v>
      </c>
      <c r="D124" s="9"/>
      <c r="E124" s="17">
        <f>E125</f>
        <v>50</v>
      </c>
      <c r="F124" s="17">
        <f>F125</f>
        <v>50</v>
      </c>
    </row>
    <row r="125" spans="1:6" ht="37.5">
      <c r="A125" s="6" t="s">
        <v>93</v>
      </c>
      <c r="B125" s="40"/>
      <c r="C125" s="9" t="s">
        <v>191</v>
      </c>
      <c r="D125" s="9" t="s">
        <v>90</v>
      </c>
      <c r="E125" s="17">
        <v>50</v>
      </c>
      <c r="F125" s="92">
        <v>50</v>
      </c>
    </row>
    <row r="126" spans="1:6" ht="18.75">
      <c r="A126" s="6" t="s">
        <v>78</v>
      </c>
      <c r="B126" s="40"/>
      <c r="C126" s="9" t="s">
        <v>192</v>
      </c>
      <c r="D126" s="9"/>
      <c r="E126" s="17">
        <f>E127</f>
        <v>200</v>
      </c>
      <c r="F126" s="17">
        <f>F127</f>
        <v>200</v>
      </c>
    </row>
    <row r="127" spans="1:6" ht="37.5">
      <c r="A127" s="6" t="s">
        <v>93</v>
      </c>
      <c r="B127" s="40"/>
      <c r="C127" s="9" t="s">
        <v>192</v>
      </c>
      <c r="D127" s="9" t="s">
        <v>90</v>
      </c>
      <c r="E127" s="17">
        <v>200</v>
      </c>
      <c r="F127" s="92">
        <v>200</v>
      </c>
    </row>
    <row r="128" spans="1:6" ht="56.25">
      <c r="A128" s="18" t="s">
        <v>107</v>
      </c>
      <c r="B128" s="40"/>
      <c r="C128" s="8" t="s">
        <v>193</v>
      </c>
      <c r="D128" s="9"/>
      <c r="E128" s="17">
        <f>E129</f>
        <v>0.4</v>
      </c>
      <c r="F128" s="17">
        <f>F129</f>
        <v>0.4</v>
      </c>
    </row>
    <row r="129" spans="1:6" ht="18.75">
      <c r="A129" s="18" t="s">
        <v>86</v>
      </c>
      <c r="B129" s="40"/>
      <c r="C129" s="8" t="s">
        <v>193</v>
      </c>
      <c r="D129" s="9" t="s">
        <v>82</v>
      </c>
      <c r="E129" s="17">
        <v>0.4</v>
      </c>
      <c r="F129" s="75">
        <v>0.4</v>
      </c>
    </row>
    <row r="130" spans="1:6" ht="56.25">
      <c r="A130" s="20" t="s">
        <v>339</v>
      </c>
      <c r="B130" s="40"/>
      <c r="C130" s="9" t="s">
        <v>354</v>
      </c>
      <c r="D130" s="9"/>
      <c r="E130" s="17">
        <f>E131</f>
        <v>24656.9</v>
      </c>
      <c r="F130" s="17">
        <f>F131</f>
        <v>17190.2</v>
      </c>
    </row>
    <row r="131" spans="1:6" ht="37.5">
      <c r="A131" s="6" t="s">
        <v>93</v>
      </c>
      <c r="B131" s="40"/>
      <c r="C131" s="9" t="s">
        <v>354</v>
      </c>
      <c r="D131" s="9" t="s">
        <v>90</v>
      </c>
      <c r="E131" s="17">
        <v>24656.9</v>
      </c>
      <c r="F131" s="93">
        <v>17190.2</v>
      </c>
    </row>
    <row r="132" spans="1:10" s="5" customFormat="1" ht="18.75">
      <c r="A132" s="47" t="s">
        <v>282</v>
      </c>
      <c r="B132" s="49"/>
      <c r="C132" s="46" t="s">
        <v>194</v>
      </c>
      <c r="D132" s="42"/>
      <c r="E132" s="43">
        <f>E133+E135+E138</f>
        <v>12242.5</v>
      </c>
      <c r="F132" s="43">
        <f>F133+F135+F138</f>
        <v>8733.3</v>
      </c>
      <c r="G132" s="3"/>
      <c r="H132" s="3"/>
      <c r="I132" s="3"/>
      <c r="J132" s="3"/>
    </row>
    <row r="133" spans="1:6" ht="37.5">
      <c r="A133" s="18" t="s">
        <v>70</v>
      </c>
      <c r="B133" s="40"/>
      <c r="C133" s="8" t="s">
        <v>195</v>
      </c>
      <c r="D133" s="9"/>
      <c r="E133" s="17">
        <f>E134</f>
        <v>3186</v>
      </c>
      <c r="F133" s="17">
        <f>F134</f>
        <v>2525.8</v>
      </c>
    </row>
    <row r="134" spans="1:6" ht="37.5">
      <c r="A134" s="6" t="s">
        <v>93</v>
      </c>
      <c r="B134" s="40"/>
      <c r="C134" s="8" t="s">
        <v>195</v>
      </c>
      <c r="D134" s="9" t="s">
        <v>90</v>
      </c>
      <c r="E134" s="17">
        <v>3186</v>
      </c>
      <c r="F134" s="93">
        <v>2525.8</v>
      </c>
    </row>
    <row r="135" spans="1:6" ht="18.75">
      <c r="A135" s="6" t="s">
        <v>78</v>
      </c>
      <c r="B135" s="40"/>
      <c r="C135" s="9" t="s">
        <v>196</v>
      </c>
      <c r="D135" s="9"/>
      <c r="E135" s="17">
        <f>E136</f>
        <v>413</v>
      </c>
      <c r="F135" s="17">
        <f>F136</f>
        <v>409.5</v>
      </c>
    </row>
    <row r="136" spans="1:6" ht="37.5">
      <c r="A136" s="6" t="s">
        <v>93</v>
      </c>
      <c r="B136" s="40"/>
      <c r="C136" s="9" t="s">
        <v>196</v>
      </c>
      <c r="D136" s="9" t="s">
        <v>90</v>
      </c>
      <c r="E136" s="17">
        <v>413</v>
      </c>
      <c r="F136" s="75">
        <v>409.5</v>
      </c>
    </row>
    <row r="137" spans="1:6" ht="56.25">
      <c r="A137" s="20" t="s">
        <v>339</v>
      </c>
      <c r="B137" s="40"/>
      <c r="C137" s="9" t="s">
        <v>355</v>
      </c>
      <c r="D137" s="9"/>
      <c r="E137" s="17">
        <f>E138</f>
        <v>8643.5</v>
      </c>
      <c r="F137" s="17">
        <f>F138</f>
        <v>5798</v>
      </c>
    </row>
    <row r="138" spans="1:6" ht="37.5">
      <c r="A138" s="6" t="s">
        <v>93</v>
      </c>
      <c r="B138" s="40"/>
      <c r="C138" s="9" t="s">
        <v>355</v>
      </c>
      <c r="D138" s="9" t="s">
        <v>90</v>
      </c>
      <c r="E138" s="17">
        <v>8643.5</v>
      </c>
      <c r="F138" s="93">
        <v>5798</v>
      </c>
    </row>
    <row r="139" spans="1:10" s="5" customFormat="1" ht="18.75">
      <c r="A139" s="48" t="s">
        <v>108</v>
      </c>
      <c r="B139" s="49"/>
      <c r="C139" s="46" t="s">
        <v>197</v>
      </c>
      <c r="D139" s="42"/>
      <c r="E139" s="43">
        <f>E140+E142+E144+E149+E150+E146</f>
        <v>33719.4</v>
      </c>
      <c r="F139" s="43">
        <f>F140+F142+F144+F149+F150+F146</f>
        <v>25327.9</v>
      </c>
      <c r="G139" s="3"/>
      <c r="H139" s="3"/>
      <c r="I139" s="3"/>
      <c r="J139" s="3"/>
    </row>
    <row r="140" spans="1:6" ht="37.5">
      <c r="A140" s="18" t="s">
        <v>70</v>
      </c>
      <c r="B140" s="40"/>
      <c r="C140" s="9" t="s">
        <v>198</v>
      </c>
      <c r="D140" s="9"/>
      <c r="E140" s="17">
        <f>E141</f>
        <v>9550.4</v>
      </c>
      <c r="F140" s="17">
        <f>F141</f>
        <v>6237.6</v>
      </c>
    </row>
    <row r="141" spans="1:6" ht="37.5">
      <c r="A141" s="6" t="s">
        <v>93</v>
      </c>
      <c r="B141" s="40"/>
      <c r="C141" s="9" t="s">
        <v>198</v>
      </c>
      <c r="D141" s="9" t="s">
        <v>90</v>
      </c>
      <c r="E141" s="17">
        <v>9550.4</v>
      </c>
      <c r="F141" s="93">
        <v>6237.6</v>
      </c>
    </row>
    <row r="142" spans="1:6" ht="18.75">
      <c r="A142" s="6" t="s">
        <v>78</v>
      </c>
      <c r="B142" s="40"/>
      <c r="C142" s="9" t="s">
        <v>199</v>
      </c>
      <c r="D142" s="9"/>
      <c r="E142" s="17">
        <f>E143</f>
        <v>1856.6</v>
      </c>
      <c r="F142" s="17">
        <f>F143</f>
        <v>1571.5</v>
      </c>
    </row>
    <row r="143" spans="1:6" ht="37.5">
      <c r="A143" s="6" t="s">
        <v>93</v>
      </c>
      <c r="B143" s="40"/>
      <c r="C143" s="9" t="s">
        <v>199</v>
      </c>
      <c r="D143" s="9" t="s">
        <v>90</v>
      </c>
      <c r="E143" s="17">
        <v>1856.6</v>
      </c>
      <c r="F143" s="93">
        <v>1571.5</v>
      </c>
    </row>
    <row r="144" spans="1:6" ht="37.5">
      <c r="A144" s="20" t="s">
        <v>246</v>
      </c>
      <c r="B144" s="40"/>
      <c r="C144" s="9" t="s">
        <v>245</v>
      </c>
      <c r="D144" s="9"/>
      <c r="E144" s="17">
        <f>E145</f>
        <v>2970</v>
      </c>
      <c r="F144" s="17">
        <f>F145</f>
        <v>2970</v>
      </c>
    </row>
    <row r="145" spans="1:6" ht="37.5">
      <c r="A145" s="21" t="s">
        <v>241</v>
      </c>
      <c r="B145" s="40"/>
      <c r="C145" s="9" t="s">
        <v>245</v>
      </c>
      <c r="D145" s="9" t="s">
        <v>91</v>
      </c>
      <c r="E145" s="17">
        <v>2970</v>
      </c>
      <c r="F145" s="17">
        <v>2970</v>
      </c>
    </row>
    <row r="146" spans="1:6" ht="37.5">
      <c r="A146" s="21" t="s">
        <v>375</v>
      </c>
      <c r="B146" s="40"/>
      <c r="C146" s="9" t="s">
        <v>376</v>
      </c>
      <c r="D146" s="9"/>
      <c r="E146" s="17">
        <f>E147</f>
        <v>550</v>
      </c>
      <c r="F146" s="17">
        <f>F147</f>
        <v>0</v>
      </c>
    </row>
    <row r="147" spans="1:6" ht="37.5">
      <c r="A147" s="6" t="s">
        <v>93</v>
      </c>
      <c r="B147" s="40"/>
      <c r="C147" s="9" t="s">
        <v>376</v>
      </c>
      <c r="D147" s="9" t="s">
        <v>90</v>
      </c>
      <c r="E147" s="17">
        <v>550</v>
      </c>
      <c r="F147" s="92">
        <v>0</v>
      </c>
    </row>
    <row r="148" spans="1:6" ht="56.25">
      <c r="A148" s="20" t="s">
        <v>339</v>
      </c>
      <c r="B148" s="40"/>
      <c r="C148" s="9" t="s">
        <v>356</v>
      </c>
      <c r="D148" s="9"/>
      <c r="E148" s="17">
        <f>E149</f>
        <v>14581.8</v>
      </c>
      <c r="F148" s="17">
        <f>F149</f>
        <v>10338.2</v>
      </c>
    </row>
    <row r="149" spans="1:6" ht="37.5">
      <c r="A149" s="6" t="s">
        <v>93</v>
      </c>
      <c r="B149" s="40"/>
      <c r="C149" s="9" t="s">
        <v>356</v>
      </c>
      <c r="D149" s="9" t="s">
        <v>90</v>
      </c>
      <c r="E149" s="17">
        <v>14581.8</v>
      </c>
      <c r="F149" s="93">
        <v>10338.2</v>
      </c>
    </row>
    <row r="150" spans="1:6" ht="37.5">
      <c r="A150" s="6" t="s">
        <v>372</v>
      </c>
      <c r="B150" s="40"/>
      <c r="C150" s="9" t="s">
        <v>373</v>
      </c>
      <c r="D150" s="9"/>
      <c r="E150" s="17">
        <f>E151</f>
        <v>4210.6</v>
      </c>
      <c r="F150" s="17">
        <f>F151</f>
        <v>4210.6</v>
      </c>
    </row>
    <row r="151" spans="1:6" ht="37.5">
      <c r="A151" s="6" t="s">
        <v>93</v>
      </c>
      <c r="B151" s="40"/>
      <c r="C151" s="9" t="s">
        <v>373</v>
      </c>
      <c r="D151" s="9" t="s">
        <v>90</v>
      </c>
      <c r="E151" s="17">
        <v>4210.6</v>
      </c>
      <c r="F151" s="17">
        <v>4210.6</v>
      </c>
    </row>
    <row r="152" spans="1:10" s="5" customFormat="1" ht="37.5">
      <c r="A152" s="48" t="s">
        <v>109</v>
      </c>
      <c r="B152" s="49"/>
      <c r="C152" s="46" t="s">
        <v>200</v>
      </c>
      <c r="D152" s="42"/>
      <c r="E152" s="43">
        <f>E153+E155+E159+E157</f>
        <v>9801.3</v>
      </c>
      <c r="F152" s="43">
        <f>F153+F155+F159+F157</f>
        <v>6480.1</v>
      </c>
      <c r="G152" s="3"/>
      <c r="H152" s="3"/>
      <c r="I152" s="3"/>
      <c r="J152" s="3"/>
    </row>
    <row r="153" spans="1:6" ht="37.5">
      <c r="A153" s="18" t="s">
        <v>70</v>
      </c>
      <c r="B153" s="40"/>
      <c r="C153" s="9" t="s">
        <v>201</v>
      </c>
      <c r="D153" s="9"/>
      <c r="E153" s="17">
        <f>E154</f>
        <v>2867.2</v>
      </c>
      <c r="F153" s="17">
        <f>F154</f>
        <v>2213.3</v>
      </c>
    </row>
    <row r="154" spans="1:6" ht="37.5">
      <c r="A154" s="6" t="s">
        <v>93</v>
      </c>
      <c r="B154" s="40"/>
      <c r="C154" s="9" t="s">
        <v>201</v>
      </c>
      <c r="D154" s="9" t="s">
        <v>90</v>
      </c>
      <c r="E154" s="17">
        <v>2867.2</v>
      </c>
      <c r="F154" s="93">
        <v>2213.3</v>
      </c>
    </row>
    <row r="155" spans="1:6" ht="37.5">
      <c r="A155" s="6" t="s">
        <v>338</v>
      </c>
      <c r="B155" s="40"/>
      <c r="C155" s="9" t="s">
        <v>340</v>
      </c>
      <c r="D155" s="9"/>
      <c r="E155" s="17">
        <f>E156</f>
        <v>2939.9</v>
      </c>
      <c r="F155" s="17">
        <f>F156</f>
        <v>2003.7</v>
      </c>
    </row>
    <row r="156" spans="1:6" ht="37.5">
      <c r="A156" s="6" t="s">
        <v>93</v>
      </c>
      <c r="B156" s="40"/>
      <c r="C156" s="9" t="s">
        <v>340</v>
      </c>
      <c r="D156" s="9" t="s">
        <v>90</v>
      </c>
      <c r="E156" s="17">
        <v>2939.9</v>
      </c>
      <c r="F156" s="93">
        <v>2003.7</v>
      </c>
    </row>
    <row r="157" spans="1:6" ht="18.75">
      <c r="A157" s="6" t="s">
        <v>78</v>
      </c>
      <c r="B157" s="40"/>
      <c r="C157" s="9" t="s">
        <v>363</v>
      </c>
      <c r="D157" s="9"/>
      <c r="E157" s="17">
        <f>E158</f>
        <v>359</v>
      </c>
      <c r="F157" s="17">
        <f>F158</f>
        <v>359</v>
      </c>
    </row>
    <row r="158" spans="1:6" ht="37.5">
      <c r="A158" s="6" t="s">
        <v>93</v>
      </c>
      <c r="B158" s="40"/>
      <c r="C158" s="9" t="s">
        <v>363</v>
      </c>
      <c r="D158" s="9" t="s">
        <v>90</v>
      </c>
      <c r="E158" s="17">
        <v>359</v>
      </c>
      <c r="F158" s="17">
        <v>359</v>
      </c>
    </row>
    <row r="159" spans="1:6" ht="56.25">
      <c r="A159" s="20" t="s">
        <v>339</v>
      </c>
      <c r="B159" s="40"/>
      <c r="C159" s="9" t="s">
        <v>357</v>
      </c>
      <c r="D159" s="9"/>
      <c r="E159" s="17">
        <f>E160</f>
        <v>3635.2</v>
      </c>
      <c r="F159" s="17">
        <f>F160</f>
        <v>1904.1</v>
      </c>
    </row>
    <row r="160" spans="1:6" ht="37.5">
      <c r="A160" s="6" t="s">
        <v>93</v>
      </c>
      <c r="B160" s="40"/>
      <c r="C160" s="9" t="s">
        <v>357</v>
      </c>
      <c r="D160" s="9" t="s">
        <v>90</v>
      </c>
      <c r="E160" s="17">
        <v>3635.2</v>
      </c>
      <c r="F160" s="93">
        <v>1904.1</v>
      </c>
    </row>
    <row r="161" spans="1:10" s="5" customFormat="1" ht="37.5">
      <c r="A161" s="48" t="s">
        <v>110</v>
      </c>
      <c r="B161" s="49"/>
      <c r="C161" s="46" t="s">
        <v>202</v>
      </c>
      <c r="D161" s="42"/>
      <c r="E161" s="43">
        <f>E162+E164</f>
        <v>6542</v>
      </c>
      <c r="F161" s="43">
        <f>F162+F164</f>
        <v>4886.6</v>
      </c>
      <c r="G161" s="3"/>
      <c r="H161" s="3"/>
      <c r="I161" s="3"/>
      <c r="J161" s="3"/>
    </row>
    <row r="162" spans="1:6" ht="37.5">
      <c r="A162" s="18" t="s">
        <v>70</v>
      </c>
      <c r="B162" s="40"/>
      <c r="C162" s="9" t="s">
        <v>203</v>
      </c>
      <c r="D162" s="9"/>
      <c r="E162" s="17">
        <f>E163</f>
        <v>2800.1</v>
      </c>
      <c r="F162" s="17">
        <f>F163</f>
        <v>2141</v>
      </c>
    </row>
    <row r="163" spans="1:6" ht="37.5">
      <c r="A163" s="6" t="s">
        <v>93</v>
      </c>
      <c r="B163" s="40"/>
      <c r="C163" s="9" t="s">
        <v>203</v>
      </c>
      <c r="D163" s="9" t="s">
        <v>90</v>
      </c>
      <c r="E163" s="17">
        <v>2800.1</v>
      </c>
      <c r="F163" s="93">
        <v>2141</v>
      </c>
    </row>
    <row r="164" spans="1:6" ht="56.25">
      <c r="A164" s="20" t="s">
        <v>339</v>
      </c>
      <c r="B164" s="40"/>
      <c r="C164" s="9" t="s">
        <v>358</v>
      </c>
      <c r="D164" s="9"/>
      <c r="E164" s="17">
        <f>E165</f>
        <v>3741.9</v>
      </c>
      <c r="F164" s="17">
        <f>F165</f>
        <v>2745.6</v>
      </c>
    </row>
    <row r="165" spans="1:6" ht="37.5">
      <c r="A165" s="6" t="s">
        <v>93</v>
      </c>
      <c r="B165" s="40"/>
      <c r="C165" s="9" t="s">
        <v>358</v>
      </c>
      <c r="D165" s="9" t="s">
        <v>90</v>
      </c>
      <c r="E165" s="17">
        <v>3741.9</v>
      </c>
      <c r="F165" s="93">
        <v>2745.6</v>
      </c>
    </row>
    <row r="166" spans="1:10" s="5" customFormat="1" ht="18.75">
      <c r="A166" s="48" t="s">
        <v>284</v>
      </c>
      <c r="B166" s="49"/>
      <c r="C166" s="42" t="s">
        <v>204</v>
      </c>
      <c r="D166" s="42"/>
      <c r="E166" s="43">
        <f>E167</f>
        <v>3131.6</v>
      </c>
      <c r="F166" s="43">
        <f>F167</f>
        <v>2285.2999999999997</v>
      </c>
      <c r="G166" s="3"/>
      <c r="H166" s="3"/>
      <c r="I166" s="3"/>
      <c r="J166" s="3"/>
    </row>
    <row r="167" spans="1:6" ht="37.5">
      <c r="A167" s="18" t="s">
        <v>70</v>
      </c>
      <c r="B167" s="40"/>
      <c r="C167" s="9" t="s">
        <v>205</v>
      </c>
      <c r="D167" s="9"/>
      <c r="E167" s="17">
        <f>E168+E169+E170</f>
        <v>3131.6</v>
      </c>
      <c r="F167" s="17">
        <f>F168+F169+F170</f>
        <v>2285.2999999999997</v>
      </c>
    </row>
    <row r="168" spans="1:6" ht="75">
      <c r="A168" s="18" t="s">
        <v>84</v>
      </c>
      <c r="B168" s="40"/>
      <c r="C168" s="9" t="s">
        <v>205</v>
      </c>
      <c r="D168" s="9" t="s">
        <v>79</v>
      </c>
      <c r="E168" s="17">
        <v>2591.4</v>
      </c>
      <c r="F168" s="93">
        <v>1951.7</v>
      </c>
    </row>
    <row r="169" spans="1:6" ht="37.5">
      <c r="A169" s="6" t="s">
        <v>240</v>
      </c>
      <c r="B169" s="40"/>
      <c r="C169" s="9" t="s">
        <v>205</v>
      </c>
      <c r="D169" s="9" t="s">
        <v>80</v>
      </c>
      <c r="E169" s="17">
        <f>534.2+4.9</f>
        <v>539.1</v>
      </c>
      <c r="F169" s="75">
        <v>332.5</v>
      </c>
    </row>
    <row r="170" spans="1:6" ht="18.75">
      <c r="A170" s="18" t="s">
        <v>87</v>
      </c>
      <c r="B170" s="40"/>
      <c r="C170" s="9" t="s">
        <v>205</v>
      </c>
      <c r="D170" s="9" t="s">
        <v>81</v>
      </c>
      <c r="E170" s="17">
        <f>6-4.9</f>
        <v>1.0999999999999996</v>
      </c>
      <c r="F170" s="17">
        <f>6-4.9</f>
        <v>1.0999999999999996</v>
      </c>
    </row>
    <row r="171" spans="1:10" s="11" customFormat="1" ht="56.25">
      <c r="A171" s="63" t="s">
        <v>285</v>
      </c>
      <c r="B171" s="22"/>
      <c r="C171" s="22" t="s">
        <v>207</v>
      </c>
      <c r="D171" s="22"/>
      <c r="E171" s="66">
        <f>E172+E176</f>
        <v>195</v>
      </c>
      <c r="F171" s="66">
        <f>F172+F176</f>
        <v>125</v>
      </c>
      <c r="G171" s="3"/>
      <c r="H171" s="3"/>
      <c r="I171" s="3"/>
      <c r="J171" s="3"/>
    </row>
    <row r="172" spans="1:10" s="13" customFormat="1" ht="56.25">
      <c r="A172" s="54" t="s">
        <v>286</v>
      </c>
      <c r="B172" s="29"/>
      <c r="C172" s="29" t="s">
        <v>208</v>
      </c>
      <c r="D172" s="29"/>
      <c r="E172" s="53">
        <f aca="true" t="shared" si="3" ref="E172:F174">E173</f>
        <v>100</v>
      </c>
      <c r="F172" s="53">
        <f t="shared" si="3"/>
        <v>30</v>
      </c>
      <c r="G172" s="3"/>
      <c r="H172" s="3"/>
      <c r="I172" s="3"/>
      <c r="J172" s="3"/>
    </row>
    <row r="173" spans="1:6" ht="37.5">
      <c r="A173" s="18" t="s">
        <v>370</v>
      </c>
      <c r="B173" s="9"/>
      <c r="C173" s="9" t="s">
        <v>172</v>
      </c>
      <c r="D173" s="9"/>
      <c r="E173" s="17">
        <f t="shared" si="3"/>
        <v>100</v>
      </c>
      <c r="F173" s="17">
        <f t="shared" si="3"/>
        <v>30</v>
      </c>
    </row>
    <row r="174" spans="1:6" ht="37.5">
      <c r="A174" s="6" t="s">
        <v>371</v>
      </c>
      <c r="B174" s="9" t="s">
        <v>31</v>
      </c>
      <c r="C174" s="9" t="s">
        <v>173</v>
      </c>
      <c r="D174" s="9"/>
      <c r="E174" s="17">
        <f t="shared" si="3"/>
        <v>100</v>
      </c>
      <c r="F174" s="17">
        <f t="shared" si="3"/>
        <v>30</v>
      </c>
    </row>
    <row r="175" spans="1:6" ht="37.5">
      <c r="A175" s="6" t="s">
        <v>240</v>
      </c>
      <c r="B175" s="9"/>
      <c r="C175" s="9" t="s">
        <v>173</v>
      </c>
      <c r="D175" s="9" t="s">
        <v>80</v>
      </c>
      <c r="E175" s="17">
        <v>100</v>
      </c>
      <c r="F175" s="93">
        <v>30</v>
      </c>
    </row>
    <row r="176" spans="1:10" s="13" customFormat="1" ht="37.5">
      <c r="A176" s="54" t="s">
        <v>287</v>
      </c>
      <c r="B176" s="29"/>
      <c r="C176" s="29" t="s">
        <v>206</v>
      </c>
      <c r="D176" s="29"/>
      <c r="E176" s="53">
        <f aca="true" t="shared" si="4" ref="E176:F178">E177</f>
        <v>95</v>
      </c>
      <c r="F176" s="53">
        <f t="shared" si="4"/>
        <v>95</v>
      </c>
      <c r="G176" s="3"/>
      <c r="H176" s="3"/>
      <c r="I176" s="3"/>
      <c r="J176" s="3"/>
    </row>
    <row r="177" spans="1:6" ht="56.25">
      <c r="A177" s="18" t="s">
        <v>174</v>
      </c>
      <c r="B177" s="9"/>
      <c r="C177" s="9" t="s">
        <v>175</v>
      </c>
      <c r="D177" s="9"/>
      <c r="E177" s="17">
        <f t="shared" si="4"/>
        <v>95</v>
      </c>
      <c r="F177" s="17">
        <f t="shared" si="4"/>
        <v>95</v>
      </c>
    </row>
    <row r="178" spans="1:6" ht="37.5">
      <c r="A178" s="18" t="s">
        <v>103</v>
      </c>
      <c r="B178" s="9" t="s">
        <v>22</v>
      </c>
      <c r="C178" s="9" t="s">
        <v>176</v>
      </c>
      <c r="D178" s="9"/>
      <c r="E178" s="17">
        <f t="shared" si="4"/>
        <v>95</v>
      </c>
      <c r="F178" s="17">
        <f t="shared" si="4"/>
        <v>95</v>
      </c>
    </row>
    <row r="179" spans="1:6" ht="37.5">
      <c r="A179" s="6" t="s">
        <v>240</v>
      </c>
      <c r="B179" s="9" t="s">
        <v>23</v>
      </c>
      <c r="C179" s="9" t="s">
        <v>176</v>
      </c>
      <c r="D179" s="9" t="s">
        <v>80</v>
      </c>
      <c r="E179" s="17">
        <v>95</v>
      </c>
      <c r="F179" s="17">
        <v>95</v>
      </c>
    </row>
    <row r="180" spans="1:10" s="11" customFormat="1" ht="75">
      <c r="A180" s="67" t="s">
        <v>288</v>
      </c>
      <c r="B180" s="64"/>
      <c r="C180" s="22" t="s">
        <v>222</v>
      </c>
      <c r="D180" s="22"/>
      <c r="E180" s="66">
        <f>E181</f>
        <v>2279.5</v>
      </c>
      <c r="F180" s="66">
        <f>F181</f>
        <v>1989</v>
      </c>
      <c r="G180" s="3"/>
      <c r="H180" s="3"/>
      <c r="I180" s="3"/>
      <c r="J180" s="3"/>
    </row>
    <row r="181" spans="1:10" s="13" customFormat="1" ht="75">
      <c r="A181" s="55" t="s">
        <v>290</v>
      </c>
      <c r="B181" s="29"/>
      <c r="C181" s="29" t="s">
        <v>223</v>
      </c>
      <c r="D181" s="29"/>
      <c r="E181" s="53">
        <f>E182+E185</f>
        <v>2279.5</v>
      </c>
      <c r="F181" s="53">
        <f>F182+F185</f>
        <v>1989</v>
      </c>
      <c r="G181" s="3"/>
      <c r="H181" s="3"/>
      <c r="I181" s="3"/>
      <c r="J181" s="3"/>
    </row>
    <row r="182" spans="1:10" s="5" customFormat="1" ht="18.75">
      <c r="A182" s="47" t="s">
        <v>289</v>
      </c>
      <c r="B182" s="49"/>
      <c r="C182" s="42" t="s">
        <v>224</v>
      </c>
      <c r="D182" s="42"/>
      <c r="E182" s="43">
        <f>E183</f>
        <v>580</v>
      </c>
      <c r="F182" s="43">
        <f>F183</f>
        <v>580</v>
      </c>
      <c r="G182" s="3"/>
      <c r="H182" s="3"/>
      <c r="I182" s="3"/>
      <c r="J182" s="3"/>
    </row>
    <row r="183" spans="1:6" ht="37.5">
      <c r="A183" s="18" t="s">
        <v>112</v>
      </c>
      <c r="B183" s="40"/>
      <c r="C183" s="9" t="s">
        <v>225</v>
      </c>
      <c r="D183" s="9"/>
      <c r="E183" s="17">
        <f>E184</f>
        <v>580</v>
      </c>
      <c r="F183" s="17">
        <f>F184</f>
        <v>580</v>
      </c>
    </row>
    <row r="184" spans="1:6" ht="37.5">
      <c r="A184" s="6" t="s">
        <v>93</v>
      </c>
      <c r="B184" s="40"/>
      <c r="C184" s="9" t="s">
        <v>225</v>
      </c>
      <c r="D184" s="14" t="s">
        <v>90</v>
      </c>
      <c r="E184" s="41">
        <v>580</v>
      </c>
      <c r="F184" s="41">
        <v>580</v>
      </c>
    </row>
    <row r="185" spans="1:10" s="5" customFormat="1" ht="18.75">
      <c r="A185" s="48" t="s">
        <v>111</v>
      </c>
      <c r="B185" s="49"/>
      <c r="C185" s="46" t="s">
        <v>226</v>
      </c>
      <c r="D185" s="42"/>
      <c r="E185" s="43">
        <f>E186</f>
        <v>1699.5</v>
      </c>
      <c r="F185" s="43">
        <f>F186</f>
        <v>1409</v>
      </c>
      <c r="G185" s="3"/>
      <c r="H185" s="3"/>
      <c r="I185" s="3"/>
      <c r="J185" s="3"/>
    </row>
    <row r="186" spans="1:6" ht="93.75">
      <c r="A186" s="18" t="s">
        <v>347</v>
      </c>
      <c r="B186" s="40"/>
      <c r="C186" s="8" t="s">
        <v>227</v>
      </c>
      <c r="D186" s="9"/>
      <c r="E186" s="17">
        <f>E187</f>
        <v>1699.5</v>
      </c>
      <c r="F186" s="17">
        <f>F187</f>
        <v>1409</v>
      </c>
    </row>
    <row r="187" spans="1:6" ht="18.75">
      <c r="A187" s="18" t="s">
        <v>85</v>
      </c>
      <c r="B187" s="40"/>
      <c r="C187" s="8" t="s">
        <v>227</v>
      </c>
      <c r="D187" s="9" t="s">
        <v>83</v>
      </c>
      <c r="E187" s="17">
        <v>1699.5</v>
      </c>
      <c r="F187" s="92">
        <v>1409</v>
      </c>
    </row>
    <row r="188" spans="1:10" s="11" customFormat="1" ht="75">
      <c r="A188" s="67" t="s">
        <v>291</v>
      </c>
      <c r="B188" s="64"/>
      <c r="C188" s="65" t="s">
        <v>218</v>
      </c>
      <c r="D188" s="22"/>
      <c r="E188" s="66">
        <f aca="true" t="shared" si="5" ref="E188:F190">E189</f>
        <v>1200</v>
      </c>
      <c r="F188" s="66">
        <f t="shared" si="5"/>
        <v>1199.9</v>
      </c>
      <c r="G188" s="3"/>
      <c r="H188" s="3"/>
      <c r="I188" s="3"/>
      <c r="J188" s="3"/>
    </row>
    <row r="189" spans="1:10" s="13" customFormat="1" ht="75">
      <c r="A189" s="55" t="s">
        <v>292</v>
      </c>
      <c r="B189" s="29"/>
      <c r="C189" s="29" t="s">
        <v>219</v>
      </c>
      <c r="D189" s="29"/>
      <c r="E189" s="53">
        <f t="shared" si="5"/>
        <v>1200</v>
      </c>
      <c r="F189" s="53">
        <f t="shared" si="5"/>
        <v>1199.9</v>
      </c>
      <c r="G189" s="3"/>
      <c r="H189" s="3"/>
      <c r="I189" s="3"/>
      <c r="J189" s="3"/>
    </row>
    <row r="190" spans="1:10" s="5" customFormat="1" ht="37.5">
      <c r="A190" s="47" t="s">
        <v>332</v>
      </c>
      <c r="B190" s="49"/>
      <c r="C190" s="42" t="s">
        <v>220</v>
      </c>
      <c r="D190" s="42"/>
      <c r="E190" s="43">
        <f t="shared" si="5"/>
        <v>1200</v>
      </c>
      <c r="F190" s="43">
        <f t="shared" si="5"/>
        <v>1199.9</v>
      </c>
      <c r="G190" s="3"/>
      <c r="H190" s="3"/>
      <c r="I190" s="3"/>
      <c r="J190" s="3"/>
    </row>
    <row r="191" spans="1:6" ht="18.75">
      <c r="A191" s="18" t="s">
        <v>113</v>
      </c>
      <c r="B191" s="40"/>
      <c r="C191" s="9" t="s">
        <v>221</v>
      </c>
      <c r="D191" s="9"/>
      <c r="E191" s="17">
        <f>E192+E193</f>
        <v>1200</v>
      </c>
      <c r="F191" s="17">
        <f>F192+F193</f>
        <v>1199.9</v>
      </c>
    </row>
    <row r="192" spans="1:6" ht="37.5">
      <c r="A192" s="6" t="s">
        <v>240</v>
      </c>
      <c r="B192" s="40"/>
      <c r="C192" s="9" t="s">
        <v>221</v>
      </c>
      <c r="D192" s="9" t="s">
        <v>80</v>
      </c>
      <c r="E192" s="17">
        <v>99.5</v>
      </c>
      <c r="F192" s="17">
        <v>99.5</v>
      </c>
    </row>
    <row r="193" spans="1:6" ht="18.75">
      <c r="A193" s="6" t="s">
        <v>85</v>
      </c>
      <c r="B193" s="40"/>
      <c r="C193" s="9" t="s">
        <v>221</v>
      </c>
      <c r="D193" s="9" t="s">
        <v>83</v>
      </c>
      <c r="E193" s="17">
        <v>1100.5</v>
      </c>
      <c r="F193" s="17">
        <v>1100.4</v>
      </c>
    </row>
    <row r="194" spans="1:10" s="11" customFormat="1" ht="56.25">
      <c r="A194" s="63" t="s">
        <v>293</v>
      </c>
      <c r="B194" s="64"/>
      <c r="C194" s="65" t="s">
        <v>217</v>
      </c>
      <c r="D194" s="22"/>
      <c r="E194" s="66">
        <f>E195</f>
        <v>2869.2</v>
      </c>
      <c r="F194" s="66">
        <f>F195</f>
        <v>2245</v>
      </c>
      <c r="G194" s="3"/>
      <c r="H194" s="3"/>
      <c r="I194" s="3"/>
      <c r="J194" s="3"/>
    </row>
    <row r="195" spans="1:10" s="13" customFormat="1" ht="75">
      <c r="A195" s="54" t="s">
        <v>294</v>
      </c>
      <c r="B195" s="29"/>
      <c r="C195" s="29" t="s">
        <v>212</v>
      </c>
      <c r="D195" s="29"/>
      <c r="E195" s="53">
        <f>E196+E199</f>
        <v>2869.2</v>
      </c>
      <c r="F195" s="53">
        <f>F196+F199</f>
        <v>2245</v>
      </c>
      <c r="G195" s="3"/>
      <c r="H195" s="3"/>
      <c r="I195" s="3"/>
      <c r="J195" s="3"/>
    </row>
    <row r="196" spans="1:10" s="5" customFormat="1" ht="37.5">
      <c r="A196" s="50" t="s">
        <v>334</v>
      </c>
      <c r="B196" s="49"/>
      <c r="C196" s="46" t="s">
        <v>213</v>
      </c>
      <c r="D196" s="42"/>
      <c r="E196" s="43">
        <f>E197</f>
        <v>670</v>
      </c>
      <c r="F196" s="43">
        <f>F197</f>
        <v>419.7</v>
      </c>
      <c r="G196" s="3"/>
      <c r="H196" s="3"/>
      <c r="I196" s="3"/>
      <c r="J196" s="3"/>
    </row>
    <row r="197" spans="1:6" ht="56.25">
      <c r="A197" s="27" t="s">
        <v>333</v>
      </c>
      <c r="B197" s="40"/>
      <c r="C197" s="8" t="s">
        <v>215</v>
      </c>
      <c r="D197" s="9"/>
      <c r="E197" s="17">
        <f>E198</f>
        <v>670</v>
      </c>
      <c r="F197" s="17">
        <f>F198</f>
        <v>419.7</v>
      </c>
    </row>
    <row r="198" spans="1:6" ht="37.5">
      <c r="A198" s="6" t="s">
        <v>240</v>
      </c>
      <c r="B198" s="40"/>
      <c r="C198" s="8" t="s">
        <v>215</v>
      </c>
      <c r="D198" s="9" t="s">
        <v>80</v>
      </c>
      <c r="E198" s="17">
        <v>670</v>
      </c>
      <c r="F198" s="75">
        <v>419.7</v>
      </c>
    </row>
    <row r="199" spans="1:10" s="5" customFormat="1" ht="75">
      <c r="A199" s="47" t="s">
        <v>295</v>
      </c>
      <c r="B199" s="49"/>
      <c r="C199" s="46" t="s">
        <v>214</v>
      </c>
      <c r="D199" s="42"/>
      <c r="E199" s="43">
        <f>E200</f>
        <v>2199.2</v>
      </c>
      <c r="F199" s="43">
        <f>F200</f>
        <v>1825.3</v>
      </c>
      <c r="G199" s="3"/>
      <c r="H199" s="3"/>
      <c r="I199" s="3"/>
      <c r="J199" s="3"/>
    </row>
    <row r="200" spans="1:6" ht="37.5">
      <c r="A200" s="18" t="s">
        <v>70</v>
      </c>
      <c r="B200" s="40"/>
      <c r="C200" s="8" t="s">
        <v>216</v>
      </c>
      <c r="D200" s="9"/>
      <c r="E200" s="17">
        <f>E201</f>
        <v>2199.2</v>
      </c>
      <c r="F200" s="17">
        <f>F201</f>
        <v>1825.3</v>
      </c>
    </row>
    <row r="201" spans="1:6" ht="37.5">
      <c r="A201" s="6" t="s">
        <v>93</v>
      </c>
      <c r="B201" s="40"/>
      <c r="C201" s="8" t="s">
        <v>216</v>
      </c>
      <c r="D201" s="9" t="s">
        <v>90</v>
      </c>
      <c r="E201" s="17">
        <v>2199.2</v>
      </c>
      <c r="F201" s="93">
        <v>1825.3</v>
      </c>
    </row>
    <row r="202" spans="1:6" ht="56.25">
      <c r="A202" s="63" t="s">
        <v>384</v>
      </c>
      <c r="B202" s="86"/>
      <c r="C202" s="87" t="s">
        <v>381</v>
      </c>
      <c r="D202" s="88"/>
      <c r="E202" s="89">
        <f>E203</f>
        <v>781</v>
      </c>
      <c r="F202" s="89">
        <f>F203</f>
        <v>771.5</v>
      </c>
    </row>
    <row r="203" spans="1:6" ht="75">
      <c r="A203" s="54" t="s">
        <v>385</v>
      </c>
      <c r="B203" s="37"/>
      <c r="C203" s="29" t="s">
        <v>382</v>
      </c>
      <c r="D203" s="29"/>
      <c r="E203" s="53">
        <f>E204+E207</f>
        <v>781</v>
      </c>
      <c r="F203" s="53">
        <f>F204+F207</f>
        <v>771.5</v>
      </c>
    </row>
    <row r="204" spans="1:6" ht="56.25">
      <c r="A204" s="48" t="s">
        <v>389</v>
      </c>
      <c r="B204" s="49"/>
      <c r="C204" s="46" t="s">
        <v>391</v>
      </c>
      <c r="D204" s="42"/>
      <c r="E204" s="43">
        <f>E205</f>
        <v>220</v>
      </c>
      <c r="F204" s="43">
        <f>F205</f>
        <v>210.5</v>
      </c>
    </row>
    <row r="205" spans="1:6" ht="37.5">
      <c r="A205" s="6" t="s">
        <v>386</v>
      </c>
      <c r="B205" s="40"/>
      <c r="C205" s="8" t="s">
        <v>383</v>
      </c>
      <c r="D205" s="9"/>
      <c r="E205" s="17">
        <f>E206</f>
        <v>220</v>
      </c>
      <c r="F205" s="17">
        <f>F206</f>
        <v>210.5</v>
      </c>
    </row>
    <row r="206" spans="1:6" ht="37.5">
      <c r="A206" s="6" t="s">
        <v>93</v>
      </c>
      <c r="B206" s="40"/>
      <c r="C206" s="8" t="s">
        <v>383</v>
      </c>
      <c r="D206" s="9" t="s">
        <v>90</v>
      </c>
      <c r="E206" s="17">
        <f>200+20</f>
        <v>220</v>
      </c>
      <c r="F206" s="75">
        <v>210.5</v>
      </c>
    </row>
    <row r="207" spans="1:6" ht="75">
      <c r="A207" s="48" t="s">
        <v>388</v>
      </c>
      <c r="B207" s="49"/>
      <c r="C207" s="46" t="s">
        <v>392</v>
      </c>
      <c r="D207" s="42"/>
      <c r="E207" s="43">
        <f>E208+E210</f>
        <v>561</v>
      </c>
      <c r="F207" s="43">
        <f>F208+F210</f>
        <v>561</v>
      </c>
    </row>
    <row r="208" spans="1:6" ht="37.5">
      <c r="A208" s="6" t="s">
        <v>387</v>
      </c>
      <c r="B208" s="40"/>
      <c r="C208" s="8" t="s">
        <v>390</v>
      </c>
      <c r="D208" s="9"/>
      <c r="E208" s="17">
        <f>E209</f>
        <v>536.8</v>
      </c>
      <c r="F208" s="17">
        <f>F209</f>
        <v>536.8</v>
      </c>
    </row>
    <row r="209" spans="1:6" ht="37.5">
      <c r="A209" s="6" t="s">
        <v>93</v>
      </c>
      <c r="B209" s="40"/>
      <c r="C209" s="8" t="s">
        <v>390</v>
      </c>
      <c r="D209" s="9" t="s">
        <v>90</v>
      </c>
      <c r="E209" s="17">
        <f>510+51-24.2</f>
        <v>536.8</v>
      </c>
      <c r="F209" s="75">
        <v>536.8</v>
      </c>
    </row>
    <row r="210" spans="1:6" ht="75">
      <c r="A210" s="6" t="s">
        <v>388</v>
      </c>
      <c r="B210" s="40"/>
      <c r="C210" s="8" t="s">
        <v>395</v>
      </c>
      <c r="D210" s="9"/>
      <c r="E210" s="17">
        <f>E211</f>
        <v>24.2</v>
      </c>
      <c r="F210" s="17">
        <f>F211</f>
        <v>24.2</v>
      </c>
    </row>
    <row r="211" spans="1:6" ht="37.5">
      <c r="A211" s="6" t="s">
        <v>93</v>
      </c>
      <c r="B211" s="40"/>
      <c r="C211" s="8" t="s">
        <v>395</v>
      </c>
      <c r="D211" s="9" t="s">
        <v>90</v>
      </c>
      <c r="E211" s="17">
        <v>24.2</v>
      </c>
      <c r="F211" s="75">
        <v>24.2</v>
      </c>
    </row>
    <row r="212" spans="1:10" s="52" customFormat="1" ht="37.5">
      <c r="A212" s="63" t="s">
        <v>60</v>
      </c>
      <c r="B212" s="22"/>
      <c r="C212" s="65" t="s">
        <v>138</v>
      </c>
      <c r="D212" s="22"/>
      <c r="E212" s="66">
        <f aca="true" t="shared" si="6" ref="E212:F214">E213</f>
        <v>1358.9</v>
      </c>
      <c r="F212" s="66">
        <f t="shared" si="6"/>
        <v>1054.7</v>
      </c>
      <c r="G212" s="3"/>
      <c r="H212" s="3"/>
      <c r="I212" s="3"/>
      <c r="J212" s="3"/>
    </row>
    <row r="213" spans="1:6" ht="37.5">
      <c r="A213" s="18" t="s">
        <v>61</v>
      </c>
      <c r="B213" s="9" t="s">
        <v>4</v>
      </c>
      <c r="C213" s="28" t="s">
        <v>139</v>
      </c>
      <c r="D213" s="9"/>
      <c r="E213" s="17">
        <f t="shared" si="6"/>
        <v>1358.9</v>
      </c>
      <c r="F213" s="17">
        <f t="shared" si="6"/>
        <v>1054.7</v>
      </c>
    </row>
    <row r="214" spans="1:6" ht="18.75">
      <c r="A214" s="18" t="s">
        <v>50</v>
      </c>
      <c r="B214" s="9" t="s">
        <v>4</v>
      </c>
      <c r="C214" s="28" t="s">
        <v>140</v>
      </c>
      <c r="D214" s="9"/>
      <c r="E214" s="17">
        <f t="shared" si="6"/>
        <v>1358.9</v>
      </c>
      <c r="F214" s="17">
        <f t="shared" si="6"/>
        <v>1054.7</v>
      </c>
    </row>
    <row r="215" spans="1:6" ht="75">
      <c r="A215" s="18" t="s">
        <v>84</v>
      </c>
      <c r="B215" s="29"/>
      <c r="C215" s="28" t="s">
        <v>140</v>
      </c>
      <c r="D215" s="9" t="s">
        <v>79</v>
      </c>
      <c r="E215" s="17">
        <v>1358.9</v>
      </c>
      <c r="F215" s="93">
        <v>1054.7</v>
      </c>
    </row>
    <row r="216" spans="1:10" s="11" customFormat="1" ht="37.5">
      <c r="A216" s="63" t="s">
        <v>62</v>
      </c>
      <c r="B216" s="22" t="s">
        <v>33</v>
      </c>
      <c r="C216" s="65" t="s">
        <v>141</v>
      </c>
      <c r="D216" s="22"/>
      <c r="E216" s="66">
        <f aca="true" t="shared" si="7" ref="E216:F218">E217</f>
        <v>408.8</v>
      </c>
      <c r="F216" s="66">
        <f t="shared" si="7"/>
        <v>300.6</v>
      </c>
      <c r="G216" s="3"/>
      <c r="H216" s="3"/>
      <c r="I216" s="3"/>
      <c r="J216" s="3"/>
    </row>
    <row r="217" spans="1:6" ht="37.5">
      <c r="A217" s="18" t="s">
        <v>95</v>
      </c>
      <c r="B217" s="30" t="s">
        <v>57</v>
      </c>
      <c r="C217" s="19" t="s">
        <v>142</v>
      </c>
      <c r="D217" s="9"/>
      <c r="E217" s="17">
        <f t="shared" si="7"/>
        <v>408.8</v>
      </c>
      <c r="F217" s="17">
        <f t="shared" si="7"/>
        <v>300.6</v>
      </c>
    </row>
    <row r="218" spans="1:6" ht="18.75">
      <c r="A218" s="18" t="s">
        <v>50</v>
      </c>
      <c r="B218" s="19" t="s">
        <v>46</v>
      </c>
      <c r="C218" s="19" t="s">
        <v>143</v>
      </c>
      <c r="D218" s="9"/>
      <c r="E218" s="17">
        <f t="shared" si="7"/>
        <v>408.8</v>
      </c>
      <c r="F218" s="17">
        <f t="shared" si="7"/>
        <v>300.6</v>
      </c>
    </row>
    <row r="219" spans="1:6" ht="75">
      <c r="A219" s="18" t="s">
        <v>84</v>
      </c>
      <c r="B219" s="19" t="s">
        <v>46</v>
      </c>
      <c r="C219" s="19" t="s">
        <v>143</v>
      </c>
      <c r="D219" s="9" t="s">
        <v>79</v>
      </c>
      <c r="E219" s="17">
        <v>408.8</v>
      </c>
      <c r="F219" s="75">
        <v>300.6</v>
      </c>
    </row>
    <row r="220" spans="1:10" s="11" customFormat="1" ht="37.5">
      <c r="A220" s="63" t="s">
        <v>58</v>
      </c>
      <c r="B220" s="22"/>
      <c r="C220" s="65" t="s">
        <v>144</v>
      </c>
      <c r="D220" s="22"/>
      <c r="E220" s="66">
        <f>E221+E226+E229+E232+E237</f>
        <v>48649.100000000006</v>
      </c>
      <c r="F220" s="66">
        <f>F221+F226+F229+F232+F237</f>
        <v>35567.6</v>
      </c>
      <c r="G220" s="3"/>
      <c r="H220" s="3"/>
      <c r="I220" s="3"/>
      <c r="J220" s="3"/>
    </row>
    <row r="221" spans="1:10" s="5" customFormat="1" ht="37.5">
      <c r="A221" s="69" t="s">
        <v>59</v>
      </c>
      <c r="B221" s="70" t="s">
        <v>40</v>
      </c>
      <c r="C221" s="71" t="s">
        <v>145</v>
      </c>
      <c r="D221" s="70"/>
      <c r="E221" s="72">
        <f>E222</f>
        <v>30721.300000000003</v>
      </c>
      <c r="F221" s="72">
        <f>F222</f>
        <v>22726.5</v>
      </c>
      <c r="G221" s="3"/>
      <c r="H221" s="3"/>
      <c r="I221" s="3"/>
      <c r="J221" s="3"/>
    </row>
    <row r="222" spans="1:6" ht="18.75">
      <c r="A222" s="18" t="s">
        <v>50</v>
      </c>
      <c r="B222" s="29"/>
      <c r="C222" s="8" t="s">
        <v>146</v>
      </c>
      <c r="D222" s="9"/>
      <c r="E222" s="17">
        <f>E223+E224+E225</f>
        <v>30721.300000000003</v>
      </c>
      <c r="F222" s="17">
        <f>F223+F224+F225</f>
        <v>22726.5</v>
      </c>
    </row>
    <row r="223" spans="1:6" ht="75">
      <c r="A223" s="18" t="s">
        <v>84</v>
      </c>
      <c r="B223" s="9"/>
      <c r="C223" s="9" t="s">
        <v>146</v>
      </c>
      <c r="D223" s="9" t="s">
        <v>79</v>
      </c>
      <c r="E223" s="17">
        <f>28901.4-1</f>
        <v>28900.4</v>
      </c>
      <c r="F223" s="17">
        <v>21735.7</v>
      </c>
    </row>
    <row r="224" spans="1:6" ht="37.5">
      <c r="A224" s="18" t="s">
        <v>240</v>
      </c>
      <c r="B224" s="9" t="s">
        <v>38</v>
      </c>
      <c r="C224" s="9" t="s">
        <v>146</v>
      </c>
      <c r="D224" s="9" t="s">
        <v>80</v>
      </c>
      <c r="E224" s="17">
        <f>1574.9+1</f>
        <v>1575.9</v>
      </c>
      <c r="F224" s="17">
        <v>904.1</v>
      </c>
    </row>
    <row r="225" spans="1:6" ht="18.75">
      <c r="A225" s="18" t="s">
        <v>87</v>
      </c>
      <c r="B225" s="9" t="s">
        <v>38</v>
      </c>
      <c r="C225" s="9" t="s">
        <v>146</v>
      </c>
      <c r="D225" s="9" t="s">
        <v>81</v>
      </c>
      <c r="E225" s="17">
        <v>245</v>
      </c>
      <c r="F225" s="17">
        <v>86.7</v>
      </c>
    </row>
    <row r="226" spans="1:10" s="5" customFormat="1" ht="18.75">
      <c r="A226" s="69" t="s">
        <v>53</v>
      </c>
      <c r="B226" s="70" t="s">
        <v>5</v>
      </c>
      <c r="C226" s="70" t="s">
        <v>147</v>
      </c>
      <c r="D226" s="70"/>
      <c r="E226" s="72">
        <f>E227</f>
        <v>12.4</v>
      </c>
      <c r="F226" s="72">
        <f>F227</f>
        <v>12.4</v>
      </c>
      <c r="G226" s="3"/>
      <c r="H226" s="3"/>
      <c r="I226" s="3"/>
      <c r="J226" s="3"/>
    </row>
    <row r="227" spans="1:10" s="33" customFormat="1" ht="37.5">
      <c r="A227" s="18" t="s">
        <v>54</v>
      </c>
      <c r="B227" s="9" t="s">
        <v>5</v>
      </c>
      <c r="C227" s="9" t="s">
        <v>148</v>
      </c>
      <c r="D227" s="9"/>
      <c r="E227" s="17">
        <f>E228</f>
        <v>12.4</v>
      </c>
      <c r="F227" s="17">
        <f>F228</f>
        <v>12.4</v>
      </c>
      <c r="G227" s="3"/>
      <c r="H227" s="3"/>
      <c r="I227" s="3"/>
      <c r="J227" s="3"/>
    </row>
    <row r="228" spans="1:10" s="33" customFormat="1" ht="37.5">
      <c r="A228" s="18" t="s">
        <v>240</v>
      </c>
      <c r="B228" s="8" t="s">
        <v>65</v>
      </c>
      <c r="C228" s="9" t="s">
        <v>148</v>
      </c>
      <c r="D228" s="9" t="s">
        <v>80</v>
      </c>
      <c r="E228" s="17">
        <v>12.4</v>
      </c>
      <c r="F228" s="75">
        <v>12.4</v>
      </c>
      <c r="G228" s="3"/>
      <c r="H228" s="3"/>
      <c r="I228" s="3"/>
      <c r="J228" s="3"/>
    </row>
    <row r="229" spans="1:10" s="5" customFormat="1" ht="18.75">
      <c r="A229" s="73" t="s">
        <v>56</v>
      </c>
      <c r="B229" s="70"/>
      <c r="C229" s="71" t="s">
        <v>152</v>
      </c>
      <c r="D229" s="70"/>
      <c r="E229" s="72">
        <f>E230</f>
        <v>100</v>
      </c>
      <c r="F229" s="72">
        <f>F230</f>
        <v>0</v>
      </c>
      <c r="G229" s="3"/>
      <c r="H229" s="3"/>
      <c r="I229" s="3"/>
      <c r="J229" s="3"/>
    </row>
    <row r="230" spans="1:10" s="33" customFormat="1" ht="37.5">
      <c r="A230" s="21" t="s">
        <v>64</v>
      </c>
      <c r="B230" s="29"/>
      <c r="C230" s="19" t="s">
        <v>153</v>
      </c>
      <c r="D230" s="9"/>
      <c r="E230" s="17">
        <f>E231</f>
        <v>100</v>
      </c>
      <c r="F230" s="17">
        <f>F231</f>
        <v>0</v>
      </c>
      <c r="G230" s="3"/>
      <c r="H230" s="3"/>
      <c r="I230" s="3"/>
      <c r="J230" s="3"/>
    </row>
    <row r="231" spans="1:10" s="33" customFormat="1" ht="18.75">
      <c r="A231" s="18" t="s">
        <v>87</v>
      </c>
      <c r="B231" s="9"/>
      <c r="C231" s="19" t="s">
        <v>153</v>
      </c>
      <c r="D231" s="9" t="s">
        <v>81</v>
      </c>
      <c r="E231" s="17">
        <v>100</v>
      </c>
      <c r="F231" s="92">
        <v>0</v>
      </c>
      <c r="G231" s="3"/>
      <c r="H231" s="3"/>
      <c r="I231" s="3"/>
      <c r="J231" s="3"/>
    </row>
    <row r="232" spans="1:10" s="5" customFormat="1" ht="18.75">
      <c r="A232" s="73" t="s">
        <v>69</v>
      </c>
      <c r="B232" s="70"/>
      <c r="C232" s="71" t="s">
        <v>154</v>
      </c>
      <c r="D232" s="70"/>
      <c r="E232" s="72">
        <f>E233</f>
        <v>15000</v>
      </c>
      <c r="F232" s="72">
        <f>F233</f>
        <v>10796.3</v>
      </c>
      <c r="G232" s="3"/>
      <c r="H232" s="3"/>
      <c r="I232" s="3"/>
      <c r="J232" s="3"/>
    </row>
    <row r="233" spans="1:10" s="33" customFormat="1" ht="37.5">
      <c r="A233" s="6" t="s">
        <v>70</v>
      </c>
      <c r="B233" s="9" t="s">
        <v>6</v>
      </c>
      <c r="C233" s="8" t="s">
        <v>155</v>
      </c>
      <c r="D233" s="9"/>
      <c r="E233" s="17">
        <f>E234+E235+E236</f>
        <v>15000</v>
      </c>
      <c r="F233" s="17">
        <f>F234+F235+F236</f>
        <v>10796.3</v>
      </c>
      <c r="G233" s="3"/>
      <c r="H233" s="3"/>
      <c r="I233" s="3"/>
      <c r="J233" s="3"/>
    </row>
    <row r="234" spans="1:10" s="33" customFormat="1" ht="75">
      <c r="A234" s="18" t="s">
        <v>84</v>
      </c>
      <c r="B234" s="9" t="s">
        <v>6</v>
      </c>
      <c r="C234" s="8" t="s">
        <v>155</v>
      </c>
      <c r="D234" s="9" t="s">
        <v>79</v>
      </c>
      <c r="E234" s="17">
        <v>9211.5</v>
      </c>
      <c r="F234" s="93">
        <v>6853.8</v>
      </c>
      <c r="G234" s="3"/>
      <c r="H234" s="3"/>
      <c r="I234" s="3"/>
      <c r="J234" s="3"/>
    </row>
    <row r="235" spans="1:10" s="33" customFormat="1" ht="37.5">
      <c r="A235" s="18" t="s">
        <v>240</v>
      </c>
      <c r="B235" s="9" t="s">
        <v>6</v>
      </c>
      <c r="C235" s="8" t="s">
        <v>155</v>
      </c>
      <c r="D235" s="9" t="s">
        <v>80</v>
      </c>
      <c r="E235" s="17">
        <v>5543.5</v>
      </c>
      <c r="F235" s="93">
        <v>3766.6</v>
      </c>
      <c r="G235" s="3"/>
      <c r="H235" s="3"/>
      <c r="I235" s="3"/>
      <c r="J235" s="3"/>
    </row>
    <row r="236" spans="1:10" s="33" customFormat="1" ht="18.75">
      <c r="A236" s="18" t="s">
        <v>87</v>
      </c>
      <c r="B236" s="9" t="s">
        <v>35</v>
      </c>
      <c r="C236" s="8" t="s">
        <v>155</v>
      </c>
      <c r="D236" s="9" t="s">
        <v>81</v>
      </c>
      <c r="E236" s="17">
        <v>245</v>
      </c>
      <c r="F236" s="75">
        <v>175.9</v>
      </c>
      <c r="G236" s="3"/>
      <c r="H236" s="3"/>
      <c r="I236" s="3"/>
      <c r="J236" s="3"/>
    </row>
    <row r="237" spans="1:10" s="33" customFormat="1" ht="18.75">
      <c r="A237" s="76" t="s">
        <v>341</v>
      </c>
      <c r="B237" s="70"/>
      <c r="C237" s="70" t="s">
        <v>343</v>
      </c>
      <c r="D237" s="77"/>
      <c r="E237" s="72">
        <f>E238</f>
        <v>2815.4</v>
      </c>
      <c r="F237" s="72">
        <f>F238</f>
        <v>2032.3999999999999</v>
      </c>
      <c r="G237" s="3"/>
      <c r="H237" s="3"/>
      <c r="I237" s="3"/>
      <c r="J237" s="3"/>
    </row>
    <row r="238" spans="1:10" s="33" customFormat="1" ht="37.5">
      <c r="A238" s="74" t="s">
        <v>342</v>
      </c>
      <c r="B238" s="9"/>
      <c r="C238" s="9" t="s">
        <v>344</v>
      </c>
      <c r="D238" s="24"/>
      <c r="E238" s="17">
        <f>E239+E240</f>
        <v>2815.4</v>
      </c>
      <c r="F238" s="17">
        <f>F239+F240</f>
        <v>2032.3999999999999</v>
      </c>
      <c r="G238" s="3"/>
      <c r="H238" s="3"/>
      <c r="I238" s="3"/>
      <c r="J238" s="3"/>
    </row>
    <row r="239" spans="1:10" s="33" customFormat="1" ht="75">
      <c r="A239" s="18" t="s">
        <v>84</v>
      </c>
      <c r="B239" s="9"/>
      <c r="C239" s="9" t="s">
        <v>344</v>
      </c>
      <c r="D239" s="75">
        <v>100</v>
      </c>
      <c r="E239" s="17">
        <v>2665.9</v>
      </c>
      <c r="F239" s="93">
        <v>1977.6</v>
      </c>
      <c r="G239" s="3"/>
      <c r="H239" s="3"/>
      <c r="I239" s="3"/>
      <c r="J239" s="3"/>
    </row>
    <row r="240" spans="1:10" s="33" customFormat="1" ht="37.5">
      <c r="A240" s="18" t="s">
        <v>240</v>
      </c>
      <c r="B240" s="9"/>
      <c r="C240" s="9" t="s">
        <v>344</v>
      </c>
      <c r="D240" s="75">
        <v>200</v>
      </c>
      <c r="E240" s="17">
        <v>149.5</v>
      </c>
      <c r="F240" s="75">
        <v>54.8</v>
      </c>
      <c r="G240" s="3"/>
      <c r="H240" s="3"/>
      <c r="I240" s="3"/>
      <c r="J240" s="3"/>
    </row>
    <row r="241" spans="1:10" s="11" customFormat="1" ht="37.5">
      <c r="A241" s="63" t="s">
        <v>66</v>
      </c>
      <c r="B241" s="22"/>
      <c r="C241" s="22" t="s">
        <v>156</v>
      </c>
      <c r="D241" s="22"/>
      <c r="E241" s="66">
        <f>E242</f>
        <v>1703.8000000000002</v>
      </c>
      <c r="F241" s="66">
        <f>F242</f>
        <v>1100.4</v>
      </c>
      <c r="G241" s="3"/>
      <c r="H241" s="3"/>
      <c r="I241" s="3"/>
      <c r="J241" s="3"/>
    </row>
    <row r="242" spans="1:10" s="5" customFormat="1" ht="37.5">
      <c r="A242" s="69" t="s">
        <v>67</v>
      </c>
      <c r="B242" s="70" t="s">
        <v>35</v>
      </c>
      <c r="C242" s="70" t="s">
        <v>157</v>
      </c>
      <c r="D242" s="70"/>
      <c r="E242" s="72">
        <f>E243+E246</f>
        <v>1703.8000000000002</v>
      </c>
      <c r="F242" s="72">
        <f>F243+F246</f>
        <v>1100.4</v>
      </c>
      <c r="G242" s="3"/>
      <c r="H242" s="3"/>
      <c r="I242" s="3"/>
      <c r="J242" s="3"/>
    </row>
    <row r="243" spans="1:10" s="33" customFormat="1" ht="37.5">
      <c r="A243" s="18" t="s">
        <v>98</v>
      </c>
      <c r="B243" s="31"/>
      <c r="C243" s="9" t="s">
        <v>158</v>
      </c>
      <c r="D243" s="9"/>
      <c r="E243" s="17">
        <f>E244+E245</f>
        <v>1372.1000000000001</v>
      </c>
      <c r="F243" s="17">
        <f>F244+F245</f>
        <v>965.7</v>
      </c>
      <c r="G243" s="3"/>
      <c r="H243" s="3"/>
      <c r="I243" s="3"/>
      <c r="J243" s="3"/>
    </row>
    <row r="244" spans="1:10" s="33" customFormat="1" ht="37.5">
      <c r="A244" s="18" t="s">
        <v>240</v>
      </c>
      <c r="B244" s="9" t="s">
        <v>41</v>
      </c>
      <c r="C244" s="9" t="s">
        <v>158</v>
      </c>
      <c r="D244" s="9" t="s">
        <v>80</v>
      </c>
      <c r="E244" s="17">
        <v>1302.4</v>
      </c>
      <c r="F244" s="92">
        <v>896</v>
      </c>
      <c r="G244" s="3"/>
      <c r="H244" s="3"/>
      <c r="I244" s="3"/>
      <c r="J244" s="3"/>
    </row>
    <row r="245" spans="1:10" s="33" customFormat="1" ht="18.75">
      <c r="A245" s="18" t="s">
        <v>87</v>
      </c>
      <c r="B245" s="9"/>
      <c r="C245" s="9" t="s">
        <v>158</v>
      </c>
      <c r="D245" s="9" t="s">
        <v>81</v>
      </c>
      <c r="E245" s="17">
        <v>69.7</v>
      </c>
      <c r="F245" s="17">
        <v>69.7</v>
      </c>
      <c r="G245" s="3"/>
      <c r="H245" s="3"/>
      <c r="I245" s="3"/>
      <c r="J245" s="3"/>
    </row>
    <row r="246" spans="1:6" ht="56.25">
      <c r="A246" s="18" t="s">
        <v>68</v>
      </c>
      <c r="B246" s="9" t="s">
        <v>41</v>
      </c>
      <c r="C246" s="9" t="s">
        <v>159</v>
      </c>
      <c r="D246" s="9"/>
      <c r="E246" s="17">
        <f>E247</f>
        <v>331.7</v>
      </c>
      <c r="F246" s="17">
        <f>F247</f>
        <v>134.7</v>
      </c>
    </row>
    <row r="247" spans="1:10" s="33" customFormat="1" ht="37.5">
      <c r="A247" s="18" t="s">
        <v>240</v>
      </c>
      <c r="B247" s="31"/>
      <c r="C247" s="9" t="s">
        <v>159</v>
      </c>
      <c r="D247" s="9" t="s">
        <v>80</v>
      </c>
      <c r="E247" s="17">
        <v>331.7</v>
      </c>
      <c r="F247" s="75">
        <v>134.7</v>
      </c>
      <c r="G247" s="3"/>
      <c r="H247" s="3"/>
      <c r="I247" s="3"/>
      <c r="J247" s="3"/>
    </row>
    <row r="248" spans="1:10" s="11" customFormat="1" ht="18.75">
      <c r="A248" s="68" t="s">
        <v>75</v>
      </c>
      <c r="B248" s="64"/>
      <c r="C248" s="65" t="s">
        <v>209</v>
      </c>
      <c r="D248" s="22"/>
      <c r="E248" s="66">
        <f aca="true" t="shared" si="8" ref="E248:F250">E249</f>
        <v>4690.4</v>
      </c>
      <c r="F248" s="66">
        <f t="shared" si="8"/>
        <v>4051</v>
      </c>
      <c r="G248" s="3"/>
      <c r="H248" s="3"/>
      <c r="I248" s="3"/>
      <c r="J248" s="3"/>
    </row>
    <row r="249" spans="1:10" s="33" customFormat="1" ht="56.25">
      <c r="A249" s="6" t="s">
        <v>76</v>
      </c>
      <c r="B249" s="40"/>
      <c r="C249" s="8" t="s">
        <v>210</v>
      </c>
      <c r="D249" s="9"/>
      <c r="E249" s="17">
        <f t="shared" si="8"/>
        <v>4690.4</v>
      </c>
      <c r="F249" s="17">
        <f t="shared" si="8"/>
        <v>4051</v>
      </c>
      <c r="G249" s="3"/>
      <c r="H249" s="3"/>
      <c r="I249" s="3"/>
      <c r="J249" s="3"/>
    </row>
    <row r="250" spans="1:10" s="33" customFormat="1" ht="18.75">
      <c r="A250" s="34" t="s">
        <v>28</v>
      </c>
      <c r="B250" s="40"/>
      <c r="C250" s="28" t="s">
        <v>211</v>
      </c>
      <c r="D250" s="9"/>
      <c r="E250" s="17">
        <f t="shared" si="8"/>
        <v>4690.4</v>
      </c>
      <c r="F250" s="17">
        <f t="shared" si="8"/>
        <v>4051</v>
      </c>
      <c r="G250" s="3"/>
      <c r="H250" s="3"/>
      <c r="I250" s="3"/>
      <c r="J250" s="3"/>
    </row>
    <row r="251" spans="1:10" s="33" customFormat="1" ht="18.75">
      <c r="A251" s="23" t="s">
        <v>94</v>
      </c>
      <c r="B251" s="40"/>
      <c r="C251" s="28" t="s">
        <v>211</v>
      </c>
      <c r="D251" s="14" t="s">
        <v>92</v>
      </c>
      <c r="E251" s="17">
        <v>4690.4</v>
      </c>
      <c r="F251" s="93">
        <v>4051</v>
      </c>
      <c r="G251" s="3"/>
      <c r="H251" s="3"/>
      <c r="I251" s="3"/>
      <c r="J251" s="3"/>
    </row>
    <row r="252" spans="1:10" s="11" customFormat="1" ht="18.75">
      <c r="A252" s="63" t="s">
        <v>55</v>
      </c>
      <c r="B252" s="22" t="s">
        <v>3</v>
      </c>
      <c r="C252" s="65" t="s">
        <v>149</v>
      </c>
      <c r="D252" s="22"/>
      <c r="E252" s="66">
        <f aca="true" t="shared" si="9" ref="E252:F254">E253</f>
        <v>120</v>
      </c>
      <c r="F252" s="66">
        <f t="shared" si="9"/>
        <v>120</v>
      </c>
      <c r="G252" s="3"/>
      <c r="H252" s="3"/>
      <c r="I252" s="3"/>
      <c r="J252" s="3"/>
    </row>
    <row r="253" spans="1:6" ht="37.5">
      <c r="A253" s="18" t="s">
        <v>88</v>
      </c>
      <c r="B253" s="35" t="s">
        <v>51</v>
      </c>
      <c r="C253" s="19" t="s">
        <v>150</v>
      </c>
      <c r="D253" s="9"/>
      <c r="E253" s="17">
        <f t="shared" si="9"/>
        <v>120</v>
      </c>
      <c r="F253" s="17">
        <f t="shared" si="9"/>
        <v>120</v>
      </c>
    </row>
    <row r="254" spans="1:6" ht="37.5">
      <c r="A254" s="18" t="s">
        <v>63</v>
      </c>
      <c r="B254" s="30" t="s">
        <v>52</v>
      </c>
      <c r="C254" s="19" t="s">
        <v>151</v>
      </c>
      <c r="D254" s="9"/>
      <c r="E254" s="17">
        <f t="shared" si="9"/>
        <v>120</v>
      </c>
      <c r="F254" s="17">
        <f t="shared" si="9"/>
        <v>120</v>
      </c>
    </row>
    <row r="255" spans="1:6" ht="18.75">
      <c r="A255" s="18" t="s">
        <v>86</v>
      </c>
      <c r="B255" s="19" t="s">
        <v>45</v>
      </c>
      <c r="C255" s="19" t="s">
        <v>151</v>
      </c>
      <c r="D255" s="9" t="s">
        <v>82</v>
      </c>
      <c r="E255" s="17">
        <v>120</v>
      </c>
      <c r="F255" s="17">
        <v>120</v>
      </c>
    </row>
    <row r="256" spans="1:10" s="11" customFormat="1" ht="18.75">
      <c r="A256" s="63" t="s">
        <v>71</v>
      </c>
      <c r="B256" s="22"/>
      <c r="C256" s="65" t="s">
        <v>135</v>
      </c>
      <c r="D256" s="22"/>
      <c r="E256" s="66">
        <f aca="true" t="shared" si="10" ref="E256:F258">E257</f>
        <v>217</v>
      </c>
      <c r="F256" s="66">
        <f t="shared" si="10"/>
        <v>217</v>
      </c>
      <c r="G256" s="3"/>
      <c r="H256" s="3"/>
      <c r="I256" s="3"/>
      <c r="J256" s="3"/>
    </row>
    <row r="257" spans="1:6" ht="18.75">
      <c r="A257" s="6" t="s">
        <v>72</v>
      </c>
      <c r="B257" s="9" t="s">
        <v>12</v>
      </c>
      <c r="C257" s="8" t="s">
        <v>136</v>
      </c>
      <c r="D257" s="9"/>
      <c r="E257" s="17">
        <f t="shared" si="10"/>
        <v>217</v>
      </c>
      <c r="F257" s="17">
        <f t="shared" si="10"/>
        <v>217</v>
      </c>
    </row>
    <row r="258" spans="1:10" s="33" customFormat="1" ht="18.75">
      <c r="A258" s="18" t="s">
        <v>8</v>
      </c>
      <c r="B258" s="9" t="s">
        <v>25</v>
      </c>
      <c r="C258" s="8" t="s">
        <v>137</v>
      </c>
      <c r="D258" s="9"/>
      <c r="E258" s="17">
        <f t="shared" si="10"/>
        <v>217</v>
      </c>
      <c r="F258" s="17">
        <f t="shared" si="10"/>
        <v>217</v>
      </c>
      <c r="G258" s="3"/>
      <c r="H258" s="3"/>
      <c r="I258" s="3"/>
      <c r="J258" s="3"/>
    </row>
    <row r="259" spans="1:10" s="33" customFormat="1" ht="37.5">
      <c r="A259" s="20" t="s">
        <v>240</v>
      </c>
      <c r="B259" s="9" t="s">
        <v>25</v>
      </c>
      <c r="C259" s="19" t="s">
        <v>137</v>
      </c>
      <c r="D259" s="9" t="s">
        <v>81</v>
      </c>
      <c r="E259" s="17">
        <v>217</v>
      </c>
      <c r="F259" s="17">
        <v>217</v>
      </c>
      <c r="G259" s="3"/>
      <c r="H259" s="3"/>
      <c r="I259" s="3"/>
      <c r="J259" s="3"/>
    </row>
    <row r="260" spans="1:10" s="11" customFormat="1" ht="18.75">
      <c r="A260" s="67" t="s">
        <v>160</v>
      </c>
      <c r="B260" s="22" t="s">
        <v>9</v>
      </c>
      <c r="C260" s="22" t="s">
        <v>162</v>
      </c>
      <c r="D260" s="22"/>
      <c r="E260" s="66">
        <f>E261</f>
        <v>2600.7</v>
      </c>
      <c r="F260" s="66">
        <f>F261</f>
        <v>1697.9</v>
      </c>
      <c r="G260" s="3"/>
      <c r="H260" s="3"/>
      <c r="I260" s="3"/>
      <c r="J260" s="3"/>
    </row>
    <row r="261" spans="1:6" ht="18.75">
      <c r="A261" s="6" t="s">
        <v>161</v>
      </c>
      <c r="B261" s="9" t="s">
        <v>34</v>
      </c>
      <c r="C261" s="9" t="s">
        <v>163</v>
      </c>
      <c r="D261" s="9"/>
      <c r="E261" s="17">
        <f>E264+E262</f>
        <v>2600.7</v>
      </c>
      <c r="F261" s="17">
        <f>F264+F262</f>
        <v>1697.9</v>
      </c>
    </row>
    <row r="262" spans="1:6" ht="37.5">
      <c r="A262" s="6" t="s">
        <v>7</v>
      </c>
      <c r="B262" s="9"/>
      <c r="C262" s="9" t="s">
        <v>307</v>
      </c>
      <c r="D262" s="9"/>
      <c r="E262" s="17">
        <f>E263</f>
        <v>20</v>
      </c>
      <c r="F262" s="17">
        <f>F263</f>
        <v>20</v>
      </c>
    </row>
    <row r="263" spans="1:6" ht="37.5">
      <c r="A263" s="6" t="s">
        <v>240</v>
      </c>
      <c r="B263" s="9"/>
      <c r="C263" s="9" t="s">
        <v>307</v>
      </c>
      <c r="D263" s="9" t="s">
        <v>80</v>
      </c>
      <c r="E263" s="17">
        <v>20</v>
      </c>
      <c r="F263" s="17">
        <v>20</v>
      </c>
    </row>
    <row r="264" spans="1:6" ht="37.5">
      <c r="A264" s="18" t="s">
        <v>89</v>
      </c>
      <c r="B264" s="29"/>
      <c r="C264" s="9" t="s">
        <v>164</v>
      </c>
      <c r="D264" s="9"/>
      <c r="E264" s="17">
        <f>E265+E266</f>
        <v>2580.7</v>
      </c>
      <c r="F264" s="17">
        <f>F265+F266</f>
        <v>1677.9</v>
      </c>
    </row>
    <row r="265" spans="1:6" ht="18.75">
      <c r="A265" s="18" t="s">
        <v>85</v>
      </c>
      <c r="B265" s="14"/>
      <c r="C265" s="9" t="s">
        <v>164</v>
      </c>
      <c r="D265" s="9" t="s">
        <v>83</v>
      </c>
      <c r="E265" s="17">
        <v>2048.7</v>
      </c>
      <c r="F265" s="93">
        <v>1352.9</v>
      </c>
    </row>
    <row r="266" spans="1:6" ht="18.75">
      <c r="A266" s="18" t="s">
        <v>87</v>
      </c>
      <c r="B266" s="14"/>
      <c r="C266" s="9" t="s">
        <v>164</v>
      </c>
      <c r="D266" s="9" t="s">
        <v>81</v>
      </c>
      <c r="E266" s="17">
        <v>532</v>
      </c>
      <c r="F266" s="92">
        <v>325</v>
      </c>
    </row>
    <row r="267" spans="1:6" ht="18.75">
      <c r="A267" s="36" t="s">
        <v>114</v>
      </c>
      <c r="B267" s="37"/>
      <c r="C267" s="37"/>
      <c r="D267" s="38"/>
      <c r="E267" s="39">
        <f>E7+E39+E63+E83+E109+E119+E171+E180+E188+E194+E212+E216+E220+E241+E248+E252+E256+E260+E202</f>
        <v>336299.20000000007</v>
      </c>
      <c r="F267" s="90">
        <f>F7+F39+F63+F83+F109+F119+F171+F180+F188+F194+F212+F216+F220+F241+F248+F252+F256+F260+F202</f>
        <v>241845.6</v>
      </c>
    </row>
    <row r="268" spans="1:5" ht="18.75">
      <c r="A268" s="45"/>
      <c r="B268" s="81"/>
      <c r="C268" s="81"/>
      <c r="D268" s="82"/>
      <c r="E268" s="83"/>
    </row>
    <row r="269" spans="1:5" ht="18.75">
      <c r="A269" s="45"/>
      <c r="B269" s="81"/>
      <c r="C269" s="81"/>
      <c r="D269" s="82"/>
      <c r="E269" s="83"/>
    </row>
    <row r="270" spans="1:5" ht="18.75">
      <c r="A270" s="45"/>
      <c r="B270" s="81"/>
      <c r="C270" s="81"/>
      <c r="D270" s="82"/>
      <c r="E270" s="83"/>
    </row>
    <row r="271" spans="1:5" ht="38.25" customHeight="1">
      <c r="A271" s="80" t="s">
        <v>394</v>
      </c>
      <c r="D271" s="7"/>
      <c r="E271" s="7" t="s">
        <v>346</v>
      </c>
    </row>
  </sheetData>
  <sheetProtection/>
  <autoFilter ref="A5:G267"/>
  <mergeCells count="7">
    <mergeCell ref="F5:F6"/>
    <mergeCell ref="A5:A6"/>
    <mergeCell ref="B5:B6"/>
    <mergeCell ref="A2:E3"/>
    <mergeCell ref="C5:C6"/>
    <mergeCell ref="D5:D6"/>
    <mergeCell ref="E5:E6"/>
  </mergeCells>
  <printOptions/>
  <pageMargins left="1.0236220472440944" right="0.1968503937007874" top="0.984251968503937" bottom="0.4330708661417323" header="0.984251968503937" footer="0.4330708661417323"/>
  <pageSetup fitToHeight="12" horizontalDpi="600" verticalDpi="600" orientation="portrait" paperSize="9" scale="6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Катя</cp:lastModifiedBy>
  <cp:lastPrinted>2018-10-09T08:48:43Z</cp:lastPrinted>
  <dcterms:created xsi:type="dcterms:W3CDTF">2010-11-11T15:19:41Z</dcterms:created>
  <dcterms:modified xsi:type="dcterms:W3CDTF">2018-11-08T06:22:11Z</dcterms:modified>
  <cp:category/>
  <cp:version/>
  <cp:contentType/>
  <cp:contentStatus/>
</cp:coreProperties>
</file>